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9315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xlnm.Print_Area" localSheetId="0">'Лист1'!$A$1:$J$243</definedName>
  </definedNames>
  <calcPr fullCalcOnLoad="1"/>
</workbook>
</file>

<file path=xl/sharedStrings.xml><?xml version="1.0" encoding="utf-8"?>
<sst xmlns="http://schemas.openxmlformats.org/spreadsheetml/2006/main" count="364" uniqueCount="117">
  <si>
    <t>Объемы и источники финансирования (тыс.рублей)</t>
  </si>
  <si>
    <t>всего</t>
  </si>
  <si>
    <t>в том числе</t>
  </si>
  <si>
    <t>федеральный бюджет</t>
  </si>
  <si>
    <t>областной бюджет</t>
  </si>
  <si>
    <t>2017г.</t>
  </si>
  <si>
    <t>2018г.</t>
  </si>
  <si>
    <t>2019г.</t>
  </si>
  <si>
    <t>Итого по мероприятию:</t>
  </si>
  <si>
    <t>№ п/п</t>
  </si>
  <si>
    <t>Год реализа- ции</t>
  </si>
  <si>
    <t xml:space="preserve"> </t>
  </si>
  <si>
    <t>Ответственный исполнитель, соисполнитель муниципальной программы</t>
  </si>
  <si>
    <t xml:space="preserve">местный бюджет </t>
  </si>
  <si>
    <t>Наименование основного мероприятия,         мероприятия</t>
  </si>
  <si>
    <t>Непосредственные результаты реализации мероприятия</t>
  </si>
  <si>
    <t>внебюд- жетные источники</t>
  </si>
  <si>
    <t>Итого по муниципальной программе</t>
  </si>
  <si>
    <t>»</t>
  </si>
  <si>
    <t>Отчет о совместимости для Приложение 2.xls</t>
  </si>
  <si>
    <t>Дата отчета: 17.12.2019 16:51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</si>
  <si>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</si>
  <si>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</si>
  <si>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</si>
  <si>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Книга содержит листы, на которых определены колонтитулы для первой или четных страниц, которые не будут показаны в более ранних версиях Excel.</t>
  </si>
  <si>
    <t>« Развитие сельского хозяйства и регулирование рынков сельскохозяйственной продукции,сырья и продовольствия Суровикинского муниципального района Волгоградской области»</t>
  </si>
  <si>
    <t>муниципального района Волгоградской области»</t>
  </si>
  <si>
    <t>Повышение финансовой устойчивости растениеводства</t>
  </si>
  <si>
    <t>Отдел по сельскому хозяйству, продовольствию и природопользованию администрации Суровикинского муниципального района Волгоградской области (далее – отдел по сельскому хозяйству)</t>
  </si>
  <si>
    <t>поддержка сельскохозяйственных товаропроизводителей в области растениеводства</t>
  </si>
  <si>
    <t>Оказание несвязанной поддержки сельскохозяйственным товаропроизводителям в области растениеводства</t>
  </si>
  <si>
    <t>сохранение посевных площадей</t>
  </si>
  <si>
    <t>2019 г.</t>
  </si>
  <si>
    <t>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растениеводства</t>
  </si>
  <si>
    <t>повышение финансовой устойчивости сельскохозяйственных товаропроизводителей за счет ежегодного страхования посевов сельскохозяйственных культур</t>
  </si>
  <si>
    <t>отдел по сельскому хозяйству</t>
  </si>
  <si>
    <t>2020г.</t>
  </si>
  <si>
    <t>2021г.</t>
  </si>
  <si>
    <t>2022г.</t>
  </si>
  <si>
    <t>2023г.</t>
  </si>
  <si>
    <t>2024г.</t>
  </si>
  <si>
    <t>2025г.</t>
  </si>
  <si>
    <t xml:space="preserve">Увеличение объемов производства и переработки продукции растениеводства
</t>
  </si>
  <si>
    <t>поддержка приобретения элитных семян</t>
  </si>
  <si>
    <t>Поддержка приобретения элитных семян (возмещение части затрат на приобретение элитных семян)</t>
  </si>
  <si>
    <t>увеличение доли площади, засеваемой элитными семенами, в общей площади посевов</t>
  </si>
  <si>
    <t>2017-2025гг.</t>
  </si>
  <si>
    <t>Возмещение части затрат на 1 гектар посевной площади сельскохозяйственных культур</t>
  </si>
  <si>
    <t>увеличение объема производства  основных видов продукции растениеводства</t>
  </si>
  <si>
    <t>Увеличение производства продукции животноводства на основе повышения продуктивности сельскохозяйственных животных и птиц</t>
  </si>
  <si>
    <t>поддержка сельскохозяйственных товаропроизводителей в области животноводства</t>
  </si>
  <si>
    <t>Субсидии за произведенную и реализованную продукцию животноводства</t>
  </si>
  <si>
    <t>увеличение производства продукции животноводства</t>
  </si>
  <si>
    <t>Возмещение части затрат на содержание племенного маточного поголовья сельскохозяйственных животных</t>
  </si>
  <si>
    <t>сохранение численности племенного поголовья сельскохозяйственных животных</t>
  </si>
  <si>
    <t>Возмещение части затрат сельскохозяйственных товаропроизводителей на приобретение племенного молодняка крупного рогатого скота и мелкого рогатого скота</t>
  </si>
  <si>
    <t>сохранение племенного поголовья сельскохозяйственных животных</t>
  </si>
  <si>
    <t>Возмещение части затрат на увеличение поголовья нетелей и (или) овцематок (козоматок)</t>
  </si>
  <si>
    <t>Финансовое обеспечение затрат, возникающих при производстве зерновых и (или) зернобобовых сельскохозяйственных культур</t>
  </si>
  <si>
    <t>Повышение финансовой устойчивости в животноводстве</t>
  </si>
  <si>
    <t>увеличение объема производства  масличных сельскохозяйственных культур</t>
  </si>
  <si>
    <t>снижение финансовой нагрузки на сельскохозяйственных товаропроизводителей в области животноводства</t>
  </si>
  <si>
    <t>Стимулирование перехода личных хозяйств  в крестьянские (фермерские) хозяйства</t>
  </si>
  <si>
    <t>поддержка начинающих фермеров</t>
  </si>
  <si>
    <t>Поддержка начинающих фермеров (гранты на поддержку начинающих фермеров)</t>
  </si>
  <si>
    <t>увеличение числа начинающих фермеров</t>
  </si>
  <si>
    <t>развитие семейных животноводческих ферм на базе крестьянских (фермерских) хозяйств</t>
  </si>
  <si>
    <t>Развитие семейных животноводческих ферм на базе крестьянских (фермерских) хозяйств (гранты на развитие семейных животноводческих ферм)</t>
  </si>
  <si>
    <t>увеличение числа семейных животноводческих ферм на базе крестьянских (фермерских) хозяйств</t>
  </si>
  <si>
    <t>Развитие материально-технической базы сельскохозяйственных потребительских кооперативов</t>
  </si>
  <si>
    <t>развитие сельскохозяйственной кооперации</t>
  </si>
  <si>
    <t>Создание и развитие сельскохозяйственных потребительских кооперативов</t>
  </si>
  <si>
    <t>увеличение числа сельскохозяйственных потребительских кооперативов</t>
  </si>
  <si>
    <t>поддержка кредитования малых форм хозяйствования</t>
  </si>
  <si>
    <t>Обеспечение доступа малых форм хозяйствования к субсидируемым кредитам банков  и займам сельскохозяйственных потребительских кредитных кооперативов</t>
  </si>
  <si>
    <t xml:space="preserve">Государственная поддержка кредитования малых форм хозяйствования (возмещение части процентной ставки по долгосрочным, среднесрочным и краткосрочным кредитам, взятым малыми формами хозяйствования) </t>
  </si>
  <si>
    <t>обеспечение доступа малых форм хозяйствования к субсидируемым кредитам банков и займам сельскохозяйственных потребительских кредитных кооперативов</t>
  </si>
  <si>
    <t>Развитие отраслей животноводства, альтернативных свиноводству</t>
  </si>
  <si>
    <t>приобретение сельскохозяйственных животных и птиц, альтернативных свиноводству</t>
  </si>
  <si>
    <t>Поддержка приобретения сельскохозяйственных животных и птицы, альтернативных свиноводству (возмещение части затрат крестьянских (фермерских) и личных подсобных хозяйств на приобретение сельскохозяйственных животных, альтернативных свиноводству)</t>
  </si>
  <si>
    <t>стимулирование перевода личных подсобных и крестьянских (фермерских) хозяйств на альтернативные свиноводству отрасли животноводства</t>
  </si>
  <si>
    <t>Повышение инвестиционной привлекательности отраслей сельского хозяйства</t>
  </si>
  <si>
    <t>Возмещение части затрат на уплату процентов по инвестиционным кредитам (займам) в агропромышленном комплексе</t>
  </si>
  <si>
    <t>поддержка инвестиционной привлекательности отраслей сельского хозяйства;</t>
  </si>
  <si>
    <t>Увеличение объемов приобретения сельскохозяйственными товаропроизводителями новой энергонасыщенной высокопроизводительной сельскохозяйственной техники</t>
  </si>
  <si>
    <t>модернизация и обновление машинно-тракторного парка подотраслей сельского хозяйства</t>
  </si>
  <si>
    <t>Модернизация и обновление машинно-тракторного парка подотраслей сельского хозяйства</t>
  </si>
  <si>
    <t>увеличение объемов приобретения сельскохозяйственными товаропроизводителями новой энергонасыщенной высокопроизводительной сельскохозяйственной техники</t>
  </si>
  <si>
    <t>Стимулирование роста объема производства молока на основе увеличения поголовья крупного рогатого скота молочного направления и повышения его продуктивности, создания новых технологий содержания скота молочного направления</t>
  </si>
  <si>
    <t>увеличение производства молока в хозяйствах всех категорий</t>
  </si>
  <si>
    <t>Повышение продуктивности в молочном скотоводстве</t>
  </si>
  <si>
    <t xml:space="preserve">повышение эффективности молочного производства </t>
  </si>
  <si>
    <t>Финансовое обеспечение                                        затрат, возникающих при производстве масличных сельскохозяйственных культур</t>
  </si>
  <si>
    <t>Возмещение части затрат на содержание поголовья овцематок (козоматок)</t>
  </si>
  <si>
    <t>Стимулирование                                                                             крестьянских (фермерских) хозяйств создавать семейные животноводческие фермы с высокопродуктивным скотом  и высокотехнологическим оборудованием</t>
  </si>
  <si>
    <t xml:space="preserve">поддержка инвестиционной привлекательности отраслей сельского хозяйства;
увеличение строительства и модернизации объектов агропромышленного комплекса
</t>
  </si>
  <si>
    <t>увеличение объема производства  зернобобовых сельскохозяйственных культур</t>
  </si>
  <si>
    <t xml:space="preserve">Возмещение части затрат на подавление численности, локализацию и (или) ликвидацию популяции карантинного объекта
</t>
  </si>
  <si>
    <t>Возмещение части затрат на 1 килограмм реализованного и (или) отгруженного на собственную переработку молока</t>
  </si>
  <si>
    <t xml:space="preserve">увеличение числа семейных ферм на базе крестьянских (фермерских) хозяйств
</t>
  </si>
  <si>
    <t xml:space="preserve">увеличение числа крестьянских (фермерских) хозяйств
</t>
  </si>
  <si>
    <t xml:space="preserve">повышение финансовой устойчивости сельскохозяйственных товаропроизводителей, осуществляющих деятельность в отрасли растениеводства
</t>
  </si>
  <si>
    <t>2017-2025 гг.</t>
  </si>
  <si>
    <t xml:space="preserve">Создание системы поддержки фермеров и развитие сельской кооперации (гранты «Агростартап» крестьянским (фермерским) хозяйствам на создание и развитие хозяйств)
</t>
  </si>
  <si>
    <t xml:space="preserve">Стимулирование развития приоритетных подотраслей агропромышленного комплекса и  развитие малых форм хозяйствования   (гранты на развитие семейных ферм)
</t>
  </si>
  <si>
    <t xml:space="preserve">Возмещение производителям зерновых культур части затрат на производство и реализацию зерновых культур
</t>
  </si>
  <si>
    <t>увеличение объема производства основных видов продукции растениеводства</t>
  </si>
  <si>
    <t xml:space="preserve">увеличение площади земельных участков из состава земель сельскохозяйственного назначения
</t>
  </si>
  <si>
    <t>2022 г.</t>
  </si>
  <si>
    <t xml:space="preserve">Осуществление мероприятий по проведению кадастровых работ в отношении земельных участков, государственная собственность на которые не разграничена, в целях дальнейшего ввода в оборот неиспользуемых земельных участков сельскохозяйственного назначения
</t>
  </si>
  <si>
    <t>ПЕРЕЧЕНЬ</t>
  </si>
  <si>
    <t xml:space="preserve"> мероприятий муниципальной программы Суровикинского муниципального района</t>
  </si>
  <si>
    <t>Муниципальная программа Суровикинского муниципального района « Развитие сельского хозяйства и регулирование рынков сельскохозяйственной продукции, сырья и продовольствия Суровикинского муниципального района Волгоградской области»</t>
  </si>
  <si>
    <t>«Приложение 3 
к муниципальной программе Суровикинского муниципального района
«Развитие сельского хозяйства и регулирование рынков сельскохозяйственной продукции, сырья и продовольствия 
Суровикинского муниципального района Волгоградской области»</t>
  </si>
  <si>
    <t>к постановлению администрации Суровикинского муниципального района</t>
  </si>
  <si>
    <t xml:space="preserve">ПРИЛОЖЕНИЕ 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</si>
  <si>
    <t>от ___ декабря 2023 г.   №_____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</si>
</sst>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41" fillId="0" borderId="0" xfId="0" applyFont="1" applyAlignment="1">
      <alignment horizontal="center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2" fillId="0" borderId="10" xfId="0" applyFont="1" applyBorder="1" applyAlignment="1">
      <alignment horizontal="center" vertical="distributed" wrapText="1"/>
    </xf>
    <xf numFmtId="0" fontId="2" fillId="0" borderId="10" xfId="0" applyFont="1" applyBorder="1" applyAlignment="1">
      <alignment horizontal="center" vertical="distributed"/>
    </xf>
    <xf numFmtId="0" fontId="2" fillId="0" borderId="12" xfId="0" applyFont="1" applyBorder="1" applyAlignment="1">
      <alignment horizontal="center" vertical="distributed" wrapText="1"/>
    </xf>
    <xf numFmtId="0" fontId="3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3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11" xfId="0" applyFont="1" applyBorder="1" applyAlignment="1">
      <alignment vertical="top" wrapText="1"/>
    </xf>
    <xf numFmtId="0" fontId="2" fillId="0" borderId="17" xfId="0" applyFont="1" applyBorder="1" applyAlignment="1">
      <alignment horizontal="center" vertical="distributed" wrapText="1"/>
    </xf>
    <xf numFmtId="0" fontId="42" fillId="0" borderId="10" xfId="0" applyFont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/>
    </xf>
    <xf numFmtId="0" fontId="43" fillId="0" borderId="10" xfId="0" applyFont="1" applyBorder="1" applyAlignment="1">
      <alignment horizontal="right"/>
    </xf>
    <xf numFmtId="0" fontId="0" fillId="0" borderId="0" xfId="0" applyAlignment="1">
      <alignment horizontal="right"/>
    </xf>
    <xf numFmtId="0" fontId="2" fillId="33" borderId="10" xfId="0" applyFont="1" applyFill="1" applyBorder="1" applyAlignment="1">
      <alignment horizontal="center" vertical="distributed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top" wrapText="1"/>
    </xf>
    <xf numFmtId="0" fontId="42" fillId="0" borderId="10" xfId="0" applyFont="1" applyBorder="1" applyAlignment="1">
      <alignment horizontal="center" wrapText="1"/>
    </xf>
    <xf numFmtId="0" fontId="2" fillId="33" borderId="10" xfId="0" applyFont="1" applyFill="1" applyBorder="1" applyAlignment="1">
      <alignment horizontal="center" vertical="top" wrapText="1"/>
    </xf>
    <xf numFmtId="49" fontId="41" fillId="0" borderId="0" xfId="0" applyNumberFormat="1" applyFont="1" applyAlignment="1">
      <alignment vertical="top" wrapText="1"/>
    </xf>
    <xf numFmtId="0" fontId="41" fillId="0" borderId="0" xfId="0" applyFont="1" applyAlignment="1">
      <alignment vertical="top" wrapText="1"/>
    </xf>
    <xf numFmtId="0" fontId="4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1" fillId="0" borderId="0" xfId="0" applyFont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2" fillId="33" borderId="18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center" vertical="top" wrapText="1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top" wrapText="1"/>
    </xf>
    <xf numFmtId="0" fontId="42" fillId="0" borderId="18" xfId="0" applyFont="1" applyBorder="1" applyAlignment="1">
      <alignment horizontal="center" vertical="top" wrapText="1"/>
    </xf>
    <xf numFmtId="0" fontId="42" fillId="0" borderId="12" xfId="0" applyFont="1" applyBorder="1" applyAlignment="1">
      <alignment horizontal="center" vertical="top" wrapText="1"/>
    </xf>
    <xf numFmtId="0" fontId="2" fillId="33" borderId="16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41" fillId="0" borderId="0" xfId="0" applyFont="1" applyAlignment="1">
      <alignment horizontal="center" wrapText="1"/>
    </xf>
    <xf numFmtId="0" fontId="2" fillId="0" borderId="10" xfId="0" applyFont="1" applyBorder="1" applyAlignment="1">
      <alignment vertical="top" wrapText="1"/>
    </xf>
    <xf numFmtId="0" fontId="42" fillId="0" borderId="10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6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44" fillId="0" borderId="10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172" fontId="0" fillId="0" borderId="0" xfId="0" applyNumberFormat="1" applyAlignment="1">
      <alignment/>
    </xf>
    <xf numFmtId="2" fontId="2" fillId="33" borderId="10" xfId="0" applyNumberFormat="1" applyFont="1" applyFill="1" applyBorder="1" applyAlignment="1">
      <alignment horizontal="center" vertical="distributed" wrapText="1"/>
    </xf>
    <xf numFmtId="2" fontId="2" fillId="0" borderId="10" xfId="0" applyNumberFormat="1" applyFont="1" applyBorder="1" applyAlignment="1">
      <alignment horizontal="center" vertical="distributed" wrapText="1"/>
    </xf>
    <xf numFmtId="2" fontId="2" fillId="0" borderId="10" xfId="0" applyNumberFormat="1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distributed"/>
    </xf>
    <xf numFmtId="2" fontId="2" fillId="33" borderId="10" xfId="0" applyNumberFormat="1" applyFont="1" applyFill="1" applyBorder="1" applyAlignment="1">
      <alignment horizontal="center" vertical="distributed"/>
    </xf>
    <xf numFmtId="2" fontId="2" fillId="33" borderId="18" xfId="0" applyNumberFormat="1" applyFont="1" applyFill="1" applyBorder="1" applyAlignment="1">
      <alignment horizontal="center" vertical="distributed" wrapText="1"/>
    </xf>
    <xf numFmtId="2" fontId="2" fillId="33" borderId="11" xfId="0" applyNumberFormat="1" applyFont="1" applyFill="1" applyBorder="1" applyAlignment="1">
      <alignment horizontal="center" vertical="distributed" wrapText="1"/>
    </xf>
    <xf numFmtId="2" fontId="2" fillId="0" borderId="10" xfId="0" applyNumberFormat="1" applyFont="1" applyFill="1" applyBorder="1" applyAlignment="1">
      <alignment horizontal="center" vertical="distributed" wrapText="1"/>
    </xf>
    <xf numFmtId="2" fontId="2" fillId="33" borderId="10" xfId="0" applyNumberFormat="1" applyFont="1" applyFill="1" applyBorder="1" applyAlignment="1">
      <alignment horizontal="center" vertical="top" wrapText="1"/>
    </xf>
    <xf numFmtId="2" fontId="2" fillId="33" borderId="10" xfId="0" applyNumberFormat="1" applyFont="1" applyFill="1" applyBorder="1" applyAlignment="1">
      <alignment horizontal="center" vertical="center" wrapText="1"/>
    </xf>
    <xf numFmtId="2" fontId="42" fillId="33" borderId="10" xfId="0" applyNumberFormat="1" applyFont="1" applyFill="1" applyBorder="1" applyAlignment="1">
      <alignment horizontal="center" vertical="distributed" wrapText="1"/>
    </xf>
    <xf numFmtId="2" fontId="2" fillId="33" borderId="11" xfId="0" applyNumberFormat="1" applyFont="1" applyFill="1" applyBorder="1" applyAlignment="1">
      <alignment horizontal="center" vertical="top" wrapText="1"/>
    </xf>
    <xf numFmtId="2" fontId="2" fillId="33" borderId="12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center" wrapText="1"/>
    </xf>
    <xf numFmtId="2" fontId="42" fillId="33" borderId="10" xfId="0" applyNumberFormat="1" applyFont="1" applyFill="1" applyBorder="1" applyAlignment="1">
      <alignment horizontal="center" vertical="center"/>
    </xf>
    <xf numFmtId="2" fontId="42" fillId="0" borderId="10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8"/>
  <sheetViews>
    <sheetView tabSelected="1" view="pageLayout" zoomScale="82" zoomScalePageLayoutView="82" workbookViewId="0" topLeftCell="A3">
      <selection activeCell="E246" sqref="E246:E251"/>
    </sheetView>
  </sheetViews>
  <sheetFormatPr defaultColWidth="9.140625" defaultRowHeight="15"/>
  <cols>
    <col min="1" max="1" width="4.140625" style="6" customWidth="1"/>
    <col min="2" max="2" width="28.00390625" style="6" customWidth="1"/>
    <col min="3" max="3" width="26.421875" style="6" customWidth="1"/>
    <col min="4" max="4" width="8.7109375" style="6" customWidth="1"/>
    <col min="5" max="5" width="13.421875" style="6" customWidth="1"/>
    <col min="6" max="6" width="12.28125" style="6" customWidth="1"/>
    <col min="7" max="7" width="13.140625" style="6" customWidth="1"/>
    <col min="8" max="8" width="10.7109375" style="6" customWidth="1"/>
    <col min="9" max="9" width="11.7109375" style="6" customWidth="1"/>
    <col min="10" max="10" width="28.00390625" style="6" customWidth="1"/>
  </cols>
  <sheetData>
    <row r="1" spans="8:10" ht="30" customHeight="1">
      <c r="H1" s="36" t="s">
        <v>115</v>
      </c>
      <c r="I1" s="36"/>
      <c r="J1" s="36"/>
    </row>
    <row r="2" spans="8:10" ht="54.75" customHeight="1">
      <c r="H2" s="37" t="s">
        <v>114</v>
      </c>
      <c r="I2" s="37"/>
      <c r="J2" s="37"/>
    </row>
    <row r="3" spans="8:10" ht="38.25" customHeight="1">
      <c r="H3" s="37" t="s">
        <v>116</v>
      </c>
      <c r="I3" s="37"/>
      <c r="J3" s="37"/>
    </row>
    <row r="4" spans="8:10" ht="155.25" customHeight="1">
      <c r="H4" s="37" t="s">
        <v>113</v>
      </c>
      <c r="I4" s="37"/>
      <c r="J4" s="37"/>
    </row>
    <row r="5" spans="8:10" ht="18.75" customHeight="1">
      <c r="H5" s="40"/>
      <c r="I5" s="40"/>
      <c r="J5" s="40"/>
    </row>
    <row r="6" spans="4:10" ht="17.25" customHeight="1">
      <c r="D6" s="38" t="s">
        <v>110</v>
      </c>
      <c r="E6" s="39"/>
      <c r="F6" s="39"/>
      <c r="H6" s="39"/>
      <c r="I6" s="39"/>
      <c r="J6" s="39"/>
    </row>
    <row r="7" ht="5.25" customHeight="1" hidden="1"/>
    <row r="8" spans="1:10" ht="15" customHeight="1">
      <c r="A8" s="38" t="s">
        <v>111</v>
      </c>
      <c r="B8" s="38"/>
      <c r="C8" s="38"/>
      <c r="D8" s="38"/>
      <c r="E8" s="38"/>
      <c r="F8" s="38"/>
      <c r="G8" s="38"/>
      <c r="H8" s="38"/>
      <c r="I8" s="38"/>
      <c r="J8" s="38"/>
    </row>
    <row r="9" spans="1:10" ht="18.75" customHeight="1">
      <c r="A9" s="61" t="s">
        <v>25</v>
      </c>
      <c r="B9" s="61"/>
      <c r="C9" s="61"/>
      <c r="D9" s="61"/>
      <c r="E9" s="61"/>
      <c r="F9" s="61"/>
      <c r="G9" s="61"/>
      <c r="H9" s="61"/>
      <c r="I9" s="61"/>
      <c r="J9" s="61"/>
    </row>
    <row r="10" spans="1:10" ht="18.75" customHeight="1">
      <c r="A10" s="38" t="s">
        <v>26</v>
      </c>
      <c r="B10" s="38"/>
      <c r="C10" s="38"/>
      <c r="D10" s="38"/>
      <c r="E10" s="38"/>
      <c r="F10" s="38"/>
      <c r="G10" s="38"/>
      <c r="H10" s="38"/>
      <c r="I10" s="38"/>
      <c r="J10" s="38"/>
    </row>
    <row r="11" ht="7.5" customHeight="1">
      <c r="D11" s="3"/>
    </row>
    <row r="12" spans="1:10" ht="15.75" customHeight="1">
      <c r="A12" s="43" t="s">
        <v>9</v>
      </c>
      <c r="B12" s="43" t="s">
        <v>14</v>
      </c>
      <c r="C12" s="60" t="s">
        <v>12</v>
      </c>
      <c r="D12" s="60" t="s">
        <v>10</v>
      </c>
      <c r="E12" s="60" t="s">
        <v>0</v>
      </c>
      <c r="F12" s="60"/>
      <c r="G12" s="60"/>
      <c r="H12" s="60"/>
      <c r="I12" s="60"/>
      <c r="J12" s="60" t="s">
        <v>15</v>
      </c>
    </row>
    <row r="13" spans="1:10" ht="15.75">
      <c r="A13" s="44"/>
      <c r="B13" s="44"/>
      <c r="C13" s="60"/>
      <c r="D13" s="60"/>
      <c r="E13" s="60" t="s">
        <v>1</v>
      </c>
      <c r="F13" s="60" t="s">
        <v>2</v>
      </c>
      <c r="G13" s="60"/>
      <c r="H13" s="60"/>
      <c r="I13" s="60"/>
      <c r="J13" s="60"/>
    </row>
    <row r="14" spans="1:10" ht="15.75" customHeight="1">
      <c r="A14" s="44"/>
      <c r="B14" s="44"/>
      <c r="C14" s="60"/>
      <c r="D14" s="60"/>
      <c r="E14" s="60"/>
      <c r="F14" s="60" t="s">
        <v>3</v>
      </c>
      <c r="G14" s="60" t="s">
        <v>4</v>
      </c>
      <c r="H14" s="43" t="s">
        <v>13</v>
      </c>
      <c r="I14" s="60" t="s">
        <v>16</v>
      </c>
      <c r="J14" s="60"/>
    </row>
    <row r="15" spans="1:10" ht="15" customHeight="1">
      <c r="A15" s="44"/>
      <c r="B15" s="44"/>
      <c r="C15" s="60"/>
      <c r="D15" s="60"/>
      <c r="E15" s="60"/>
      <c r="F15" s="60"/>
      <c r="G15" s="60"/>
      <c r="H15" s="44"/>
      <c r="I15" s="60"/>
      <c r="J15" s="60"/>
    </row>
    <row r="16" spans="1:10" ht="17.25" customHeight="1">
      <c r="A16" s="44"/>
      <c r="B16" s="44"/>
      <c r="C16" s="60"/>
      <c r="D16" s="60"/>
      <c r="E16" s="60"/>
      <c r="F16" s="60"/>
      <c r="G16" s="60"/>
      <c r="H16" s="44"/>
      <c r="I16" s="60"/>
      <c r="J16" s="60"/>
    </row>
    <row r="17" spans="1:10" ht="15" customHeight="1" hidden="1">
      <c r="A17" s="45"/>
      <c r="B17" s="45"/>
      <c r="C17" s="60"/>
      <c r="D17" s="60"/>
      <c r="E17" s="60"/>
      <c r="F17" s="60"/>
      <c r="G17" s="60"/>
      <c r="H17" s="45"/>
      <c r="I17" s="60"/>
      <c r="J17" s="60"/>
    </row>
    <row r="18" spans="1:10" ht="15">
      <c r="A18" s="1">
        <v>1</v>
      </c>
      <c r="B18" s="1">
        <v>2</v>
      </c>
      <c r="C18" s="1">
        <v>3</v>
      </c>
      <c r="D18" s="2">
        <v>4</v>
      </c>
      <c r="E18" s="2">
        <v>5</v>
      </c>
      <c r="F18" s="2">
        <v>6</v>
      </c>
      <c r="G18" s="2">
        <v>7</v>
      </c>
      <c r="H18" s="2">
        <v>8</v>
      </c>
      <c r="I18" s="2">
        <v>9</v>
      </c>
      <c r="J18" s="1">
        <v>10</v>
      </c>
    </row>
    <row r="19" spans="1:10" ht="15">
      <c r="A19" s="47" t="s">
        <v>112</v>
      </c>
      <c r="B19" s="67"/>
      <c r="C19" s="67"/>
      <c r="D19" s="67"/>
      <c r="E19" s="67"/>
      <c r="F19" s="67"/>
      <c r="G19" s="67"/>
      <c r="H19" s="67"/>
      <c r="I19" s="67"/>
      <c r="J19" s="68"/>
    </row>
    <row r="20" spans="1:10" ht="22.5" customHeight="1">
      <c r="A20" s="69"/>
      <c r="B20" s="70"/>
      <c r="C20" s="70"/>
      <c r="D20" s="70"/>
      <c r="E20" s="70"/>
      <c r="F20" s="70"/>
      <c r="G20" s="70"/>
      <c r="H20" s="70"/>
      <c r="I20" s="70"/>
      <c r="J20" s="71"/>
    </row>
    <row r="21" spans="1:10" ht="30" customHeight="1">
      <c r="A21" s="60">
        <v>1</v>
      </c>
      <c r="B21" s="63" t="s">
        <v>27</v>
      </c>
      <c r="C21" s="59" t="s">
        <v>28</v>
      </c>
      <c r="D21" s="9" t="s">
        <v>5</v>
      </c>
      <c r="E21" s="79">
        <f>I21+H21+G21+F21</f>
        <v>41592</v>
      </c>
      <c r="F21" s="79">
        <v>33180</v>
      </c>
      <c r="G21" s="79">
        <v>8412</v>
      </c>
      <c r="H21" s="79">
        <v>0</v>
      </c>
      <c r="I21" s="79">
        <v>0</v>
      </c>
      <c r="J21" s="64" t="s">
        <v>29</v>
      </c>
    </row>
    <row r="22" spans="1:10" ht="144.75" customHeight="1">
      <c r="A22" s="60"/>
      <c r="B22" s="63"/>
      <c r="C22" s="59"/>
      <c r="D22" s="5" t="s">
        <v>6</v>
      </c>
      <c r="E22" s="80">
        <f>I22+H22+G22+F22</f>
        <v>41592</v>
      </c>
      <c r="F22" s="80">
        <v>33180</v>
      </c>
      <c r="G22" s="80">
        <v>8412</v>
      </c>
      <c r="H22" s="80">
        <v>0</v>
      </c>
      <c r="I22" s="80">
        <v>0</v>
      </c>
      <c r="J22" s="64"/>
    </row>
    <row r="23" spans="1:10" ht="21" customHeight="1" hidden="1">
      <c r="A23" s="5"/>
      <c r="B23" s="62" t="s">
        <v>8</v>
      </c>
      <c r="C23" s="62"/>
      <c r="D23" s="11"/>
      <c r="E23" s="79">
        <f>E21+E22</f>
        <v>83184</v>
      </c>
      <c r="F23" s="79">
        <f>F21+F22</f>
        <v>66360</v>
      </c>
      <c r="G23" s="79">
        <f>G21+G22</f>
        <v>16824</v>
      </c>
      <c r="H23" s="79">
        <f>H21+H22</f>
        <v>0</v>
      </c>
      <c r="I23" s="79">
        <f>I21+I22</f>
        <v>0</v>
      </c>
      <c r="J23" s="4"/>
    </row>
    <row r="24" spans="1:10" ht="114.75" customHeight="1">
      <c r="A24" s="5">
        <v>2</v>
      </c>
      <c r="B24" s="26" t="s">
        <v>30</v>
      </c>
      <c r="C24" s="21" t="s">
        <v>35</v>
      </c>
      <c r="D24" s="5" t="s">
        <v>32</v>
      </c>
      <c r="E24" s="80">
        <f>I24+H24+G24+F24</f>
        <v>28762.5</v>
      </c>
      <c r="F24" s="80">
        <v>24181</v>
      </c>
      <c r="G24" s="80">
        <v>4581.5</v>
      </c>
      <c r="H24" s="80">
        <v>0</v>
      </c>
      <c r="I24" s="80">
        <v>0</v>
      </c>
      <c r="J24" s="20" t="s">
        <v>31</v>
      </c>
    </row>
    <row r="25" spans="1:10" ht="31.5" customHeight="1" hidden="1">
      <c r="A25" s="5"/>
      <c r="B25" s="62" t="s">
        <v>8</v>
      </c>
      <c r="C25" s="62"/>
      <c r="D25" s="9"/>
      <c r="E25" s="79">
        <f>E24</f>
        <v>28762.5</v>
      </c>
      <c r="F25" s="79">
        <f>F24</f>
        <v>24181</v>
      </c>
      <c r="G25" s="79">
        <f>G24</f>
        <v>4581.5</v>
      </c>
      <c r="H25" s="79">
        <f>H24</f>
        <v>0</v>
      </c>
      <c r="I25" s="79">
        <f>I24</f>
        <v>0</v>
      </c>
      <c r="J25" s="4"/>
    </row>
    <row r="26" spans="1:10" ht="30" customHeight="1">
      <c r="A26" s="43">
        <v>3</v>
      </c>
      <c r="B26" s="56" t="s">
        <v>33</v>
      </c>
      <c r="C26" s="41" t="s">
        <v>35</v>
      </c>
      <c r="D26" s="9" t="s">
        <v>7</v>
      </c>
      <c r="E26" s="79">
        <f aca="true" t="shared" si="0" ref="E26:E32">I26+H26+G26+F26</f>
        <v>736</v>
      </c>
      <c r="F26" s="79">
        <v>633</v>
      </c>
      <c r="G26" s="79">
        <v>103</v>
      </c>
      <c r="H26" s="79">
        <v>0</v>
      </c>
      <c r="I26" s="79">
        <v>0</v>
      </c>
      <c r="J26" s="43" t="s">
        <v>34</v>
      </c>
    </row>
    <row r="27" spans="1:10" ht="30" customHeight="1">
      <c r="A27" s="44"/>
      <c r="B27" s="57"/>
      <c r="C27" s="42"/>
      <c r="D27" s="9" t="s">
        <v>36</v>
      </c>
      <c r="E27" s="79">
        <f t="shared" si="0"/>
        <v>749</v>
      </c>
      <c r="F27" s="79">
        <v>644</v>
      </c>
      <c r="G27" s="79">
        <v>105</v>
      </c>
      <c r="H27" s="79">
        <v>0</v>
      </c>
      <c r="I27" s="79">
        <v>0</v>
      </c>
      <c r="J27" s="44"/>
    </row>
    <row r="28" spans="1:10" ht="30" customHeight="1">
      <c r="A28" s="44"/>
      <c r="B28" s="57"/>
      <c r="C28" s="42"/>
      <c r="D28" s="9" t="s">
        <v>37</v>
      </c>
      <c r="E28" s="79">
        <f>I28+H28+G28+F28</f>
        <v>523</v>
      </c>
      <c r="F28" s="79">
        <v>449.8</v>
      </c>
      <c r="G28" s="79">
        <v>73.2</v>
      </c>
      <c r="H28" s="79">
        <v>0</v>
      </c>
      <c r="I28" s="79">
        <v>0</v>
      </c>
      <c r="J28" s="44"/>
    </row>
    <row r="29" spans="1:10" ht="30" customHeight="1">
      <c r="A29" s="44"/>
      <c r="B29" s="57"/>
      <c r="C29" s="42"/>
      <c r="D29" s="9" t="s">
        <v>38</v>
      </c>
      <c r="E29" s="79">
        <f t="shared" si="0"/>
        <v>528.4</v>
      </c>
      <c r="F29" s="79">
        <v>465</v>
      </c>
      <c r="G29" s="81">
        <v>63.4</v>
      </c>
      <c r="H29" s="79">
        <v>0</v>
      </c>
      <c r="I29" s="79">
        <v>0</v>
      </c>
      <c r="J29" s="44"/>
    </row>
    <row r="30" spans="1:10" ht="30" customHeight="1">
      <c r="A30" s="44"/>
      <c r="B30" s="57"/>
      <c r="C30" s="42"/>
      <c r="D30" s="9" t="s">
        <v>39</v>
      </c>
      <c r="E30" s="79">
        <f t="shared" si="0"/>
        <v>200</v>
      </c>
      <c r="F30" s="79">
        <v>0</v>
      </c>
      <c r="G30" s="81">
        <v>200</v>
      </c>
      <c r="H30" s="79">
        <v>0</v>
      </c>
      <c r="I30" s="79">
        <v>0</v>
      </c>
      <c r="J30" s="44"/>
    </row>
    <row r="31" spans="1:10" ht="30" customHeight="1">
      <c r="A31" s="44"/>
      <c r="B31" s="57"/>
      <c r="C31" s="42"/>
      <c r="D31" s="9" t="s">
        <v>40</v>
      </c>
      <c r="E31" s="79">
        <f t="shared" si="0"/>
        <v>200</v>
      </c>
      <c r="F31" s="79">
        <v>0</v>
      </c>
      <c r="G31" s="81">
        <v>200</v>
      </c>
      <c r="H31" s="79">
        <v>0</v>
      </c>
      <c r="I31" s="79">
        <v>0</v>
      </c>
      <c r="J31" s="44"/>
    </row>
    <row r="32" spans="1:10" s="8" customFormat="1" ht="30" customHeight="1">
      <c r="A32" s="45"/>
      <c r="B32" s="58"/>
      <c r="C32" s="46"/>
      <c r="D32" s="10" t="s">
        <v>41</v>
      </c>
      <c r="E32" s="79">
        <f t="shared" si="0"/>
        <v>200</v>
      </c>
      <c r="F32" s="81">
        <v>0</v>
      </c>
      <c r="G32" s="81">
        <v>200</v>
      </c>
      <c r="H32" s="81">
        <v>0</v>
      </c>
      <c r="I32" s="81">
        <v>0</v>
      </c>
      <c r="J32" s="45"/>
    </row>
    <row r="33" spans="1:10" ht="21.75" customHeight="1" hidden="1">
      <c r="A33" s="5"/>
      <c r="B33" s="62" t="s">
        <v>8</v>
      </c>
      <c r="C33" s="62"/>
      <c r="D33" s="9"/>
      <c r="E33" s="79">
        <f>SUM(E26:E32)</f>
        <v>3136.4</v>
      </c>
      <c r="F33" s="79">
        <f>SUM(F26:F32)</f>
        <v>2191.8</v>
      </c>
      <c r="G33" s="79">
        <f>SUM(G26:G32)</f>
        <v>944.5999999999999</v>
      </c>
      <c r="H33" s="79">
        <f>SUM(H26:H32)</f>
        <v>0</v>
      </c>
      <c r="I33" s="79">
        <f>SUM(I26:I32)</f>
        <v>0</v>
      </c>
      <c r="J33" s="4"/>
    </row>
    <row r="34" spans="1:10" ht="30" customHeight="1">
      <c r="A34" s="60">
        <v>4</v>
      </c>
      <c r="B34" s="63" t="s">
        <v>42</v>
      </c>
      <c r="C34" s="59" t="s">
        <v>35</v>
      </c>
      <c r="D34" s="9" t="s">
        <v>5</v>
      </c>
      <c r="E34" s="79">
        <f>I34+H34+G34+F34</f>
        <v>776</v>
      </c>
      <c r="F34" s="79">
        <v>737</v>
      </c>
      <c r="G34" s="79">
        <v>39</v>
      </c>
      <c r="H34" s="79">
        <v>0</v>
      </c>
      <c r="I34" s="79">
        <v>0</v>
      </c>
      <c r="J34" s="60" t="s">
        <v>43</v>
      </c>
    </row>
    <row r="35" spans="1:10" ht="46.5" customHeight="1">
      <c r="A35" s="60"/>
      <c r="B35" s="63"/>
      <c r="C35" s="59"/>
      <c r="D35" s="9" t="s">
        <v>6</v>
      </c>
      <c r="E35" s="79">
        <f>I35+H35+G35+F35</f>
        <v>780</v>
      </c>
      <c r="F35" s="79">
        <v>740</v>
      </c>
      <c r="G35" s="79">
        <v>40</v>
      </c>
      <c r="H35" s="79">
        <v>0</v>
      </c>
      <c r="I35" s="79">
        <v>0</v>
      </c>
      <c r="J35" s="60"/>
    </row>
    <row r="36" spans="1:10" ht="21.75" customHeight="1" hidden="1">
      <c r="A36" s="5"/>
      <c r="B36" s="62" t="s">
        <v>8</v>
      </c>
      <c r="C36" s="62"/>
      <c r="D36" s="9"/>
      <c r="E36" s="79">
        <f>E34+E35</f>
        <v>1556</v>
      </c>
      <c r="F36" s="79">
        <f>F34+F35</f>
        <v>1477</v>
      </c>
      <c r="G36" s="79">
        <f>G34+G35</f>
        <v>79</v>
      </c>
      <c r="H36" s="79">
        <f>H34+H35</f>
        <v>0</v>
      </c>
      <c r="I36" s="79">
        <f>I34+I35</f>
        <v>0</v>
      </c>
      <c r="J36" s="4"/>
    </row>
    <row r="37" spans="1:10" ht="30" customHeight="1">
      <c r="A37" s="60">
        <v>5</v>
      </c>
      <c r="B37" s="60" t="s">
        <v>44</v>
      </c>
      <c r="C37" s="59" t="s">
        <v>35</v>
      </c>
      <c r="D37" s="9" t="s">
        <v>7</v>
      </c>
      <c r="E37" s="81">
        <f aca="true" t="shared" si="1" ref="E37:E43">I37+H37+G37+F37</f>
        <v>490.5</v>
      </c>
      <c r="F37" s="79">
        <v>421.8</v>
      </c>
      <c r="G37" s="79">
        <v>68.7</v>
      </c>
      <c r="H37" s="79">
        <v>0</v>
      </c>
      <c r="I37" s="79">
        <v>0</v>
      </c>
      <c r="J37" s="60" t="s">
        <v>45</v>
      </c>
    </row>
    <row r="38" spans="1:10" ht="30" customHeight="1">
      <c r="A38" s="60"/>
      <c r="B38" s="60"/>
      <c r="C38" s="59"/>
      <c r="D38" s="31" t="s">
        <v>36</v>
      </c>
      <c r="E38" s="82">
        <f t="shared" si="1"/>
        <v>625.7</v>
      </c>
      <c r="F38" s="78">
        <v>538.1</v>
      </c>
      <c r="G38" s="78">
        <v>87.6</v>
      </c>
      <c r="H38" s="78">
        <v>0</v>
      </c>
      <c r="I38" s="78">
        <v>0</v>
      </c>
      <c r="J38" s="60"/>
    </row>
    <row r="39" spans="1:10" ht="30" customHeight="1">
      <c r="A39" s="60"/>
      <c r="B39" s="60"/>
      <c r="C39" s="59"/>
      <c r="D39" s="31" t="s">
        <v>37</v>
      </c>
      <c r="E39" s="82">
        <f>I39+H39+G39+F39</f>
        <v>5142.8</v>
      </c>
      <c r="F39" s="78">
        <v>4422.8</v>
      </c>
      <c r="G39" s="78">
        <v>720</v>
      </c>
      <c r="H39" s="78">
        <v>0</v>
      </c>
      <c r="I39" s="78">
        <v>0</v>
      </c>
      <c r="J39" s="60"/>
    </row>
    <row r="40" spans="1:10" ht="30" customHeight="1">
      <c r="A40" s="60"/>
      <c r="B40" s="60"/>
      <c r="C40" s="59"/>
      <c r="D40" s="9" t="s">
        <v>38</v>
      </c>
      <c r="E40" s="79">
        <f t="shared" si="1"/>
        <v>918</v>
      </c>
      <c r="F40" s="79">
        <v>807.8</v>
      </c>
      <c r="G40" s="81">
        <v>110.2</v>
      </c>
      <c r="H40" s="79">
        <v>0</v>
      </c>
      <c r="I40" s="79">
        <v>0</v>
      </c>
      <c r="J40" s="60"/>
    </row>
    <row r="41" spans="1:10" ht="30" customHeight="1">
      <c r="A41" s="60"/>
      <c r="B41" s="60"/>
      <c r="C41" s="59"/>
      <c r="D41" s="9" t="s">
        <v>39</v>
      </c>
      <c r="E41" s="78">
        <f t="shared" si="1"/>
        <v>50</v>
      </c>
      <c r="F41" s="78">
        <v>0</v>
      </c>
      <c r="G41" s="82">
        <v>50</v>
      </c>
      <c r="H41" s="79">
        <v>0</v>
      </c>
      <c r="I41" s="79">
        <v>0</v>
      </c>
      <c r="J41" s="60"/>
    </row>
    <row r="42" spans="1:10" ht="30" customHeight="1">
      <c r="A42" s="60"/>
      <c r="B42" s="60"/>
      <c r="C42" s="59"/>
      <c r="D42" s="9" t="s">
        <v>40</v>
      </c>
      <c r="E42" s="78">
        <f t="shared" si="1"/>
        <v>60</v>
      </c>
      <c r="F42" s="78">
        <v>0</v>
      </c>
      <c r="G42" s="82">
        <v>60</v>
      </c>
      <c r="H42" s="79">
        <v>0</v>
      </c>
      <c r="I42" s="79">
        <v>0</v>
      </c>
      <c r="J42" s="60"/>
    </row>
    <row r="43" spans="1:10" s="8" customFormat="1" ht="30" customHeight="1">
      <c r="A43" s="60"/>
      <c r="B43" s="60"/>
      <c r="C43" s="59"/>
      <c r="D43" s="10" t="s">
        <v>41</v>
      </c>
      <c r="E43" s="78">
        <f t="shared" si="1"/>
        <v>70</v>
      </c>
      <c r="F43" s="82">
        <v>0</v>
      </c>
      <c r="G43" s="82">
        <v>70</v>
      </c>
      <c r="H43" s="81">
        <v>0</v>
      </c>
      <c r="I43" s="81">
        <v>0</v>
      </c>
      <c r="J43" s="60"/>
    </row>
    <row r="44" spans="1:10" ht="21.75" customHeight="1" hidden="1">
      <c r="A44" s="5"/>
      <c r="B44" s="62" t="s">
        <v>8</v>
      </c>
      <c r="C44" s="62"/>
      <c r="D44" s="9"/>
      <c r="E44" s="78">
        <f>E37+E38+E39+E40+E41+E43</f>
        <v>7297</v>
      </c>
      <c r="F44" s="82">
        <f>F37+F38+F39+F40+F41+F43</f>
        <v>6190.500000000001</v>
      </c>
      <c r="G44" s="82">
        <f>G37+G38+G39+G40+G41+G43</f>
        <v>1106.5</v>
      </c>
      <c r="H44" s="82">
        <f>H37+H38+H39+H40+H41+H43</f>
        <v>0</v>
      </c>
      <c r="I44" s="82">
        <f>I37+I38+I39+I40+I41+I43</f>
        <v>0</v>
      </c>
      <c r="J44" s="4"/>
    </row>
    <row r="45" spans="1:10" ht="30" customHeight="1">
      <c r="A45" s="60">
        <v>6</v>
      </c>
      <c r="B45" s="56" t="s">
        <v>47</v>
      </c>
      <c r="C45" s="59" t="s">
        <v>35</v>
      </c>
      <c r="D45" s="9" t="s">
        <v>36</v>
      </c>
      <c r="E45" s="79">
        <f aca="true" t="shared" si="2" ref="E45:E50">I45+H45+G45+F45</f>
        <v>32480</v>
      </c>
      <c r="F45" s="79">
        <v>30180</v>
      </c>
      <c r="G45" s="79">
        <v>2300</v>
      </c>
      <c r="H45" s="79">
        <v>0</v>
      </c>
      <c r="I45" s="79">
        <v>0</v>
      </c>
      <c r="J45" s="60" t="s">
        <v>48</v>
      </c>
    </row>
    <row r="46" spans="1:10" ht="30" customHeight="1">
      <c r="A46" s="60"/>
      <c r="B46" s="57"/>
      <c r="C46" s="59"/>
      <c r="D46" s="31" t="s">
        <v>37</v>
      </c>
      <c r="E46" s="78">
        <f t="shared" si="2"/>
        <v>35074.2</v>
      </c>
      <c r="F46" s="78">
        <v>30163.3</v>
      </c>
      <c r="G46" s="78">
        <v>4910.9</v>
      </c>
      <c r="H46" s="78">
        <v>0</v>
      </c>
      <c r="I46" s="78">
        <v>0</v>
      </c>
      <c r="J46" s="60"/>
    </row>
    <row r="47" spans="1:10" ht="38.25" customHeight="1">
      <c r="A47" s="60"/>
      <c r="B47" s="57"/>
      <c r="C47" s="59"/>
      <c r="D47" s="9" t="s">
        <v>38</v>
      </c>
      <c r="E47" s="79">
        <f t="shared" si="2"/>
        <v>19503.600000000002</v>
      </c>
      <c r="F47" s="79">
        <v>17163.2</v>
      </c>
      <c r="G47" s="79">
        <v>2340.4</v>
      </c>
      <c r="H47" s="79">
        <v>0</v>
      </c>
      <c r="I47" s="79">
        <v>0</v>
      </c>
      <c r="J47" s="60"/>
    </row>
    <row r="48" spans="1:10" ht="30" customHeight="1">
      <c r="A48" s="60"/>
      <c r="B48" s="57"/>
      <c r="C48" s="59"/>
      <c r="D48" s="9" t="s">
        <v>39</v>
      </c>
      <c r="E48" s="79">
        <f t="shared" si="2"/>
        <v>2300</v>
      </c>
      <c r="F48" s="79">
        <v>0</v>
      </c>
      <c r="G48" s="79">
        <v>2300</v>
      </c>
      <c r="H48" s="79">
        <v>0</v>
      </c>
      <c r="I48" s="79">
        <v>0</v>
      </c>
      <c r="J48" s="60"/>
    </row>
    <row r="49" spans="1:10" ht="30" customHeight="1">
      <c r="A49" s="60"/>
      <c r="B49" s="57"/>
      <c r="C49" s="59"/>
      <c r="D49" s="9" t="s">
        <v>40</v>
      </c>
      <c r="E49" s="79">
        <f t="shared" si="2"/>
        <v>2300</v>
      </c>
      <c r="F49" s="79">
        <v>0</v>
      </c>
      <c r="G49" s="79">
        <v>2300</v>
      </c>
      <c r="H49" s="79">
        <v>0</v>
      </c>
      <c r="I49" s="79">
        <v>0</v>
      </c>
      <c r="J49" s="60"/>
    </row>
    <row r="50" spans="1:10" ht="30" customHeight="1">
      <c r="A50" s="60"/>
      <c r="B50" s="58"/>
      <c r="C50" s="59"/>
      <c r="D50" s="9" t="s">
        <v>41</v>
      </c>
      <c r="E50" s="79">
        <f t="shared" si="2"/>
        <v>2300</v>
      </c>
      <c r="F50" s="79">
        <v>0</v>
      </c>
      <c r="G50" s="79">
        <v>2300</v>
      </c>
      <c r="H50" s="79">
        <v>0</v>
      </c>
      <c r="I50" s="79">
        <v>0</v>
      </c>
      <c r="J50" s="60"/>
    </row>
    <row r="51" spans="1:10" ht="23.25" customHeight="1" hidden="1">
      <c r="A51" s="5"/>
      <c r="B51" s="62" t="s">
        <v>8</v>
      </c>
      <c r="C51" s="62"/>
      <c r="D51" s="9"/>
      <c r="E51" s="79">
        <f>E45+E46+E47+E48+E49+E50</f>
        <v>93957.8</v>
      </c>
      <c r="F51" s="79">
        <f>F45+F46+F47+F48+F49+F50</f>
        <v>77506.5</v>
      </c>
      <c r="G51" s="79">
        <f>G45+G46+G47+G48+G49+G50</f>
        <v>16451.3</v>
      </c>
      <c r="H51" s="79">
        <f>H45+H46+H47+H48+H49+H50</f>
        <v>0</v>
      </c>
      <c r="I51" s="79">
        <f>I45+I46+I47+I48+I49+I50</f>
        <v>0</v>
      </c>
      <c r="J51" s="4"/>
    </row>
    <row r="52" spans="1:10" ht="23.25" customHeight="1">
      <c r="A52" s="43">
        <v>7</v>
      </c>
      <c r="B52" s="43" t="s">
        <v>58</v>
      </c>
      <c r="C52" s="43" t="s">
        <v>35</v>
      </c>
      <c r="D52" s="31" t="s">
        <v>36</v>
      </c>
      <c r="E52" s="78">
        <f aca="true" t="shared" si="3" ref="E52:E57">SUM(F52:I52)</f>
        <v>7355.3</v>
      </c>
      <c r="F52" s="78">
        <v>6325.6</v>
      </c>
      <c r="G52" s="78">
        <v>1029.7</v>
      </c>
      <c r="H52" s="83">
        <v>0</v>
      </c>
      <c r="I52" s="84">
        <v>0</v>
      </c>
      <c r="J52" s="43" t="s">
        <v>96</v>
      </c>
    </row>
    <row r="53" spans="1:10" ht="23.25" customHeight="1">
      <c r="A53" s="44"/>
      <c r="B53" s="52"/>
      <c r="C53" s="52"/>
      <c r="D53" s="31" t="s">
        <v>37</v>
      </c>
      <c r="E53" s="78">
        <v>0</v>
      </c>
      <c r="F53" s="78">
        <v>0</v>
      </c>
      <c r="G53" s="78">
        <v>0</v>
      </c>
      <c r="H53" s="78">
        <v>0</v>
      </c>
      <c r="I53" s="78">
        <v>0</v>
      </c>
      <c r="J53" s="52"/>
    </row>
    <row r="54" spans="1:10" ht="23.25" customHeight="1">
      <c r="A54" s="44"/>
      <c r="B54" s="52"/>
      <c r="C54" s="52"/>
      <c r="D54" s="31" t="s">
        <v>38</v>
      </c>
      <c r="E54" s="78">
        <f t="shared" si="3"/>
        <v>0</v>
      </c>
      <c r="F54" s="78">
        <v>0</v>
      </c>
      <c r="G54" s="78">
        <v>0</v>
      </c>
      <c r="H54" s="78">
        <v>0</v>
      </c>
      <c r="I54" s="78">
        <v>0</v>
      </c>
      <c r="J54" s="52"/>
    </row>
    <row r="55" spans="1:10" ht="23.25" customHeight="1">
      <c r="A55" s="44"/>
      <c r="B55" s="52"/>
      <c r="C55" s="52"/>
      <c r="D55" s="9" t="s">
        <v>39</v>
      </c>
      <c r="E55" s="79">
        <f t="shared" si="3"/>
        <v>0</v>
      </c>
      <c r="F55" s="79">
        <v>0</v>
      </c>
      <c r="G55" s="79">
        <v>0</v>
      </c>
      <c r="H55" s="85">
        <v>0</v>
      </c>
      <c r="I55" s="79">
        <v>0</v>
      </c>
      <c r="J55" s="52"/>
    </row>
    <row r="56" spans="1:10" ht="23.25" customHeight="1">
      <c r="A56" s="44"/>
      <c r="B56" s="52"/>
      <c r="C56" s="52"/>
      <c r="D56" s="9" t="s">
        <v>40</v>
      </c>
      <c r="E56" s="79">
        <f t="shared" si="3"/>
        <v>0</v>
      </c>
      <c r="F56" s="79">
        <v>0</v>
      </c>
      <c r="G56" s="79">
        <v>0</v>
      </c>
      <c r="H56" s="85">
        <v>0</v>
      </c>
      <c r="I56" s="79">
        <v>0</v>
      </c>
      <c r="J56" s="52"/>
    </row>
    <row r="57" spans="1:10" ht="23.25" customHeight="1">
      <c r="A57" s="45"/>
      <c r="B57" s="53"/>
      <c r="C57" s="53"/>
      <c r="D57" s="9" t="s">
        <v>41</v>
      </c>
      <c r="E57" s="79">
        <f t="shared" si="3"/>
        <v>0</v>
      </c>
      <c r="F57" s="79">
        <v>0</v>
      </c>
      <c r="G57" s="79">
        <v>0</v>
      </c>
      <c r="H57" s="85">
        <v>0</v>
      </c>
      <c r="I57" s="79">
        <v>0</v>
      </c>
      <c r="J57" s="53"/>
    </row>
    <row r="58" spans="1:10" ht="23.25" customHeight="1" hidden="1">
      <c r="A58" s="5"/>
      <c r="B58" s="49" t="s">
        <v>8</v>
      </c>
      <c r="C58" s="50"/>
      <c r="D58" s="9"/>
      <c r="E58" s="79">
        <f>SUM(E52:E57)</f>
        <v>7355.3</v>
      </c>
      <c r="F58" s="79">
        <f>SUM(F52:F57)</f>
        <v>6325.6</v>
      </c>
      <c r="G58" s="79">
        <f>SUM(G52:G57)</f>
        <v>1029.7</v>
      </c>
      <c r="H58" s="79">
        <f>SUM(H53:H57)</f>
        <v>0</v>
      </c>
      <c r="I58" s="79">
        <f>SUM(I52:I57)</f>
        <v>0</v>
      </c>
      <c r="J58" s="24"/>
    </row>
    <row r="59" spans="1:10" ht="32.25" customHeight="1">
      <c r="A59" s="43">
        <v>8</v>
      </c>
      <c r="B59" s="43" t="s">
        <v>92</v>
      </c>
      <c r="C59" s="43" t="s">
        <v>35</v>
      </c>
      <c r="D59" s="9" t="s">
        <v>36</v>
      </c>
      <c r="E59" s="79">
        <f aca="true" t="shared" si="4" ref="E59:E64">SUM(F59:I59)</f>
        <v>700</v>
      </c>
      <c r="F59" s="79">
        <v>500</v>
      </c>
      <c r="G59" s="79">
        <v>200</v>
      </c>
      <c r="H59" s="79">
        <v>0</v>
      </c>
      <c r="I59" s="79">
        <v>0</v>
      </c>
      <c r="J59" s="44" t="s">
        <v>60</v>
      </c>
    </row>
    <row r="60" spans="1:10" ht="36.75" customHeight="1">
      <c r="A60" s="44"/>
      <c r="B60" s="44"/>
      <c r="C60" s="44"/>
      <c r="D60" s="31" t="s">
        <v>37</v>
      </c>
      <c r="E60" s="78">
        <v>0</v>
      </c>
      <c r="F60" s="78">
        <v>0</v>
      </c>
      <c r="G60" s="78">
        <v>0</v>
      </c>
      <c r="H60" s="78">
        <v>0</v>
      </c>
      <c r="I60" s="78">
        <v>0</v>
      </c>
      <c r="J60" s="44"/>
    </row>
    <row r="61" spans="1:10" ht="23.25" customHeight="1">
      <c r="A61" s="44"/>
      <c r="B61" s="44"/>
      <c r="C61" s="44"/>
      <c r="D61" s="31" t="s">
        <v>38</v>
      </c>
      <c r="E61" s="78">
        <v>0</v>
      </c>
      <c r="F61" s="78">
        <v>0</v>
      </c>
      <c r="G61" s="78">
        <v>0</v>
      </c>
      <c r="H61" s="78">
        <v>0</v>
      </c>
      <c r="I61" s="78">
        <v>0</v>
      </c>
      <c r="J61" s="44"/>
    </row>
    <row r="62" spans="1:10" ht="23.25" customHeight="1">
      <c r="A62" s="44"/>
      <c r="B62" s="44"/>
      <c r="C62" s="44"/>
      <c r="D62" s="9" t="s">
        <v>39</v>
      </c>
      <c r="E62" s="79">
        <f t="shared" si="4"/>
        <v>0</v>
      </c>
      <c r="F62" s="79">
        <v>0</v>
      </c>
      <c r="G62" s="79">
        <v>0</v>
      </c>
      <c r="H62" s="79">
        <v>0</v>
      </c>
      <c r="I62" s="79">
        <v>0</v>
      </c>
      <c r="J62" s="44"/>
    </row>
    <row r="63" spans="1:10" ht="23.25" customHeight="1">
      <c r="A63" s="44"/>
      <c r="B63" s="44"/>
      <c r="C63" s="44"/>
      <c r="D63" s="9" t="s">
        <v>40</v>
      </c>
      <c r="E63" s="79">
        <f t="shared" si="4"/>
        <v>0</v>
      </c>
      <c r="F63" s="79">
        <v>0</v>
      </c>
      <c r="G63" s="79">
        <v>0</v>
      </c>
      <c r="H63" s="79">
        <v>0</v>
      </c>
      <c r="I63" s="79">
        <v>0</v>
      </c>
      <c r="J63" s="44"/>
    </row>
    <row r="64" spans="1:10" ht="23.25" customHeight="1">
      <c r="A64" s="45"/>
      <c r="B64" s="45"/>
      <c r="C64" s="45"/>
      <c r="D64" s="9" t="s">
        <v>41</v>
      </c>
      <c r="E64" s="79">
        <f t="shared" si="4"/>
        <v>0</v>
      </c>
      <c r="F64" s="79">
        <v>0</v>
      </c>
      <c r="G64" s="79">
        <v>0</v>
      </c>
      <c r="H64" s="79">
        <v>0</v>
      </c>
      <c r="I64" s="79">
        <v>0</v>
      </c>
      <c r="J64" s="45"/>
    </row>
    <row r="65" spans="1:10" ht="23.25" customHeight="1" hidden="1">
      <c r="A65" s="5"/>
      <c r="B65" s="49" t="s">
        <v>8</v>
      </c>
      <c r="C65" s="50"/>
      <c r="D65" s="9"/>
      <c r="E65" s="79">
        <f>SUM(E59:E64)</f>
        <v>700</v>
      </c>
      <c r="F65" s="79">
        <f>SUM(F59:F64)</f>
        <v>500</v>
      </c>
      <c r="G65" s="79">
        <f>SUM(G59:G64)</f>
        <v>200</v>
      </c>
      <c r="H65" s="79">
        <f>SUM(H59:H64)</f>
        <v>0</v>
      </c>
      <c r="I65" s="79">
        <f>SUM(I59:I64)</f>
        <v>0</v>
      </c>
      <c r="J65" s="4"/>
    </row>
    <row r="66" spans="1:10" ht="23.25" customHeight="1">
      <c r="A66" s="43">
        <v>9</v>
      </c>
      <c r="B66" s="47" t="s">
        <v>49</v>
      </c>
      <c r="C66" s="43" t="s">
        <v>35</v>
      </c>
      <c r="D66" s="9" t="s">
        <v>5</v>
      </c>
      <c r="E66" s="79">
        <f>SUM(F66:I66)</f>
        <v>10000</v>
      </c>
      <c r="F66" s="79">
        <v>9500</v>
      </c>
      <c r="G66" s="79">
        <v>500</v>
      </c>
      <c r="H66" s="79">
        <v>0</v>
      </c>
      <c r="I66" s="79">
        <v>0</v>
      </c>
      <c r="J66" s="43" t="s">
        <v>50</v>
      </c>
    </row>
    <row r="67" spans="1:10" ht="90" customHeight="1">
      <c r="A67" s="44"/>
      <c r="B67" s="48"/>
      <c r="C67" s="44"/>
      <c r="D67" s="5" t="s">
        <v>6</v>
      </c>
      <c r="E67" s="80">
        <f>SUM(F67:I67)</f>
        <v>10000</v>
      </c>
      <c r="F67" s="80">
        <v>9500</v>
      </c>
      <c r="G67" s="80">
        <v>500</v>
      </c>
      <c r="H67" s="80">
        <v>0</v>
      </c>
      <c r="I67" s="80">
        <v>0</v>
      </c>
      <c r="J67" s="45"/>
    </row>
    <row r="68" spans="1:10" ht="5.25" customHeight="1" hidden="1">
      <c r="A68" s="5"/>
      <c r="B68" s="22" t="s">
        <v>8</v>
      </c>
      <c r="C68" s="23"/>
      <c r="D68" s="25"/>
      <c r="E68" s="79">
        <f>SUM(E66:E67)</f>
        <v>20000</v>
      </c>
      <c r="F68" s="79">
        <f>SUM(F66:F67)</f>
        <v>19000</v>
      </c>
      <c r="G68" s="79">
        <f>SUM(G66:G67)</f>
        <v>1000</v>
      </c>
      <c r="H68" s="79">
        <f>SUM(H66:H67)</f>
        <v>0</v>
      </c>
      <c r="I68" s="79">
        <f>SUM(I66:I67)</f>
        <v>0</v>
      </c>
      <c r="J68" s="4"/>
    </row>
    <row r="69" spans="1:10" ht="30" customHeight="1">
      <c r="A69" s="60">
        <v>10</v>
      </c>
      <c r="B69" s="60" t="s">
        <v>51</v>
      </c>
      <c r="C69" s="72" t="s">
        <v>35</v>
      </c>
      <c r="D69" s="9" t="s">
        <v>7</v>
      </c>
      <c r="E69" s="79">
        <f aca="true" t="shared" si="5" ref="E69:E75">I69+H69+G69+F69</f>
        <v>15330.3</v>
      </c>
      <c r="F69" s="79">
        <v>13184.1</v>
      </c>
      <c r="G69" s="79">
        <v>2146.2</v>
      </c>
      <c r="H69" s="79">
        <v>0</v>
      </c>
      <c r="I69" s="79">
        <v>0</v>
      </c>
      <c r="J69" s="60" t="s">
        <v>52</v>
      </c>
    </row>
    <row r="70" spans="1:10" ht="30" customHeight="1">
      <c r="A70" s="60"/>
      <c r="B70" s="60"/>
      <c r="C70" s="72"/>
      <c r="D70" s="31" t="s">
        <v>36</v>
      </c>
      <c r="E70" s="78">
        <f t="shared" si="5"/>
        <v>0</v>
      </c>
      <c r="F70" s="78">
        <v>0</v>
      </c>
      <c r="G70" s="78">
        <v>0</v>
      </c>
      <c r="H70" s="78">
        <v>0</v>
      </c>
      <c r="I70" s="78">
        <v>0</v>
      </c>
      <c r="J70" s="60"/>
    </row>
    <row r="71" spans="1:10" ht="30" customHeight="1">
      <c r="A71" s="60"/>
      <c r="B71" s="60"/>
      <c r="C71" s="72"/>
      <c r="D71" s="31" t="s">
        <v>37</v>
      </c>
      <c r="E71" s="78">
        <f>I71+H71+G71+F71</f>
        <v>0</v>
      </c>
      <c r="F71" s="78">
        <v>0</v>
      </c>
      <c r="G71" s="78">
        <v>0</v>
      </c>
      <c r="H71" s="78">
        <v>0</v>
      </c>
      <c r="I71" s="78">
        <v>0</v>
      </c>
      <c r="J71" s="60"/>
    </row>
    <row r="72" spans="1:10" ht="30" customHeight="1">
      <c r="A72" s="60"/>
      <c r="B72" s="60"/>
      <c r="C72" s="72"/>
      <c r="D72" s="31" t="s">
        <v>38</v>
      </c>
      <c r="E72" s="78">
        <f t="shared" si="5"/>
        <v>0</v>
      </c>
      <c r="F72" s="78">
        <v>0</v>
      </c>
      <c r="G72" s="78">
        <v>0</v>
      </c>
      <c r="H72" s="78">
        <v>0</v>
      </c>
      <c r="I72" s="78">
        <v>0</v>
      </c>
      <c r="J72" s="60"/>
    </row>
    <row r="73" spans="1:10" ht="30" customHeight="1">
      <c r="A73" s="60"/>
      <c r="B73" s="60"/>
      <c r="C73" s="72"/>
      <c r="D73" s="9" t="s">
        <v>39</v>
      </c>
      <c r="E73" s="79">
        <f t="shared" si="5"/>
        <v>2146.2</v>
      </c>
      <c r="F73" s="79">
        <v>0</v>
      </c>
      <c r="G73" s="79">
        <v>2146.2</v>
      </c>
      <c r="H73" s="79">
        <v>0</v>
      </c>
      <c r="I73" s="79">
        <v>0</v>
      </c>
      <c r="J73" s="60"/>
    </row>
    <row r="74" spans="1:10" ht="30" customHeight="1">
      <c r="A74" s="60"/>
      <c r="B74" s="60"/>
      <c r="C74" s="72"/>
      <c r="D74" s="9" t="s">
        <v>40</v>
      </c>
      <c r="E74" s="79">
        <f t="shared" si="5"/>
        <v>2146.2</v>
      </c>
      <c r="F74" s="79">
        <v>0</v>
      </c>
      <c r="G74" s="79">
        <v>2146.2</v>
      </c>
      <c r="H74" s="79">
        <v>0</v>
      </c>
      <c r="I74" s="79">
        <v>0</v>
      </c>
      <c r="J74" s="60"/>
    </row>
    <row r="75" spans="1:10" ht="30" customHeight="1">
      <c r="A75" s="60"/>
      <c r="B75" s="60"/>
      <c r="C75" s="72"/>
      <c r="D75" s="9" t="s">
        <v>41</v>
      </c>
      <c r="E75" s="79">
        <f t="shared" si="5"/>
        <v>2146.2</v>
      </c>
      <c r="F75" s="79">
        <v>0</v>
      </c>
      <c r="G75" s="79">
        <v>2146.2</v>
      </c>
      <c r="H75" s="79">
        <v>0</v>
      </c>
      <c r="I75" s="79">
        <v>0</v>
      </c>
      <c r="J75" s="60"/>
    </row>
    <row r="76" spans="1:10" ht="20.25" customHeight="1" hidden="1">
      <c r="A76" s="5"/>
      <c r="B76" s="65" t="s">
        <v>8</v>
      </c>
      <c r="C76" s="66"/>
      <c r="D76" s="9"/>
      <c r="E76" s="79">
        <f>E69+E70+E71+E72+E73+E75</f>
        <v>19622.7</v>
      </c>
      <c r="F76" s="79">
        <f>F69+F70+F71+F72+F73+F75</f>
        <v>13184.1</v>
      </c>
      <c r="G76" s="79">
        <f>G69+G70+G71+G72+G73+G75</f>
        <v>6438.599999999999</v>
      </c>
      <c r="H76" s="79">
        <f>H69+H70+H71+H72+H73+H75</f>
        <v>0</v>
      </c>
      <c r="I76" s="79">
        <f>I69+I70+I71+I72+I73+I75</f>
        <v>0</v>
      </c>
      <c r="J76" s="4"/>
    </row>
    <row r="77" spans="1:10" ht="30" customHeight="1">
      <c r="A77" s="60">
        <v>11</v>
      </c>
      <c r="B77" s="60" t="s">
        <v>53</v>
      </c>
      <c r="C77" s="59" t="s">
        <v>35</v>
      </c>
      <c r="D77" s="9" t="s">
        <v>7</v>
      </c>
      <c r="E77" s="79">
        <f>I77+H77+G77+F77</f>
        <v>14333.579999999998</v>
      </c>
      <c r="F77" s="79">
        <v>11466.88</v>
      </c>
      <c r="G77" s="79">
        <v>2866.7</v>
      </c>
      <c r="H77" s="79">
        <v>0</v>
      </c>
      <c r="I77" s="79">
        <v>0</v>
      </c>
      <c r="J77" s="60" t="s">
        <v>54</v>
      </c>
    </row>
    <row r="78" spans="1:10" ht="47.25" customHeight="1">
      <c r="A78" s="60"/>
      <c r="B78" s="60"/>
      <c r="C78" s="59"/>
      <c r="D78" s="27" t="s">
        <v>36</v>
      </c>
      <c r="E78" s="86">
        <f>I78+H78+G78+F78</f>
        <v>25881.8</v>
      </c>
      <c r="F78" s="86">
        <v>22258.3</v>
      </c>
      <c r="G78" s="86">
        <v>3623.5</v>
      </c>
      <c r="H78" s="86">
        <v>0</v>
      </c>
      <c r="I78" s="86">
        <v>0</v>
      </c>
      <c r="J78" s="60"/>
    </row>
    <row r="79" spans="1:10" ht="27.75" customHeight="1">
      <c r="A79" s="60"/>
      <c r="B79" s="60"/>
      <c r="C79" s="59"/>
      <c r="D79" s="31" t="s">
        <v>37</v>
      </c>
      <c r="E79" s="78">
        <f>I79+H79+G79+F79</f>
        <v>15108.8</v>
      </c>
      <c r="F79" s="78">
        <v>12993.6</v>
      </c>
      <c r="G79" s="78">
        <v>2115.2</v>
      </c>
      <c r="H79" s="78">
        <v>0</v>
      </c>
      <c r="I79" s="78">
        <v>0</v>
      </c>
      <c r="J79" s="60"/>
    </row>
    <row r="80" spans="1:10" ht="30" customHeight="1">
      <c r="A80" s="60"/>
      <c r="B80" s="60"/>
      <c r="C80" s="59"/>
      <c r="D80" s="9" t="s">
        <v>38</v>
      </c>
      <c r="E80" s="79">
        <f>I80+H80+G80+F80</f>
        <v>16166.1</v>
      </c>
      <c r="F80" s="79">
        <v>14226.2</v>
      </c>
      <c r="G80" s="79">
        <v>1939.9</v>
      </c>
      <c r="H80" s="79">
        <v>0</v>
      </c>
      <c r="I80" s="79">
        <v>0</v>
      </c>
      <c r="J80" s="60"/>
    </row>
    <row r="81" spans="1:10" ht="30" customHeight="1">
      <c r="A81" s="60"/>
      <c r="B81" s="60"/>
      <c r="C81" s="59"/>
      <c r="D81" s="9" t="s">
        <v>39</v>
      </c>
      <c r="E81" s="79">
        <f>I81+H81+G81+F81</f>
        <v>15200</v>
      </c>
      <c r="F81" s="79">
        <v>12160</v>
      </c>
      <c r="G81" s="79">
        <v>3040</v>
      </c>
      <c r="H81" s="79">
        <v>0</v>
      </c>
      <c r="I81" s="79">
        <v>0</v>
      </c>
      <c r="J81" s="60"/>
    </row>
    <row r="82" spans="1:10" ht="30" customHeight="1">
      <c r="A82" s="60"/>
      <c r="B82" s="60"/>
      <c r="C82" s="59"/>
      <c r="D82" s="9" t="s">
        <v>40</v>
      </c>
      <c r="E82" s="79">
        <v>0</v>
      </c>
      <c r="F82" s="79">
        <v>0</v>
      </c>
      <c r="G82" s="79">
        <v>0</v>
      </c>
      <c r="H82" s="79">
        <v>0</v>
      </c>
      <c r="I82" s="79">
        <v>0</v>
      </c>
      <c r="J82" s="60"/>
    </row>
    <row r="83" spans="1:10" ht="30" customHeight="1">
      <c r="A83" s="60"/>
      <c r="B83" s="60"/>
      <c r="C83" s="59"/>
      <c r="D83" s="9" t="s">
        <v>41</v>
      </c>
      <c r="E83" s="79">
        <v>0</v>
      </c>
      <c r="F83" s="79">
        <v>0</v>
      </c>
      <c r="G83" s="79">
        <v>0</v>
      </c>
      <c r="H83" s="79">
        <v>0</v>
      </c>
      <c r="I83" s="79">
        <v>0</v>
      </c>
      <c r="J83" s="60"/>
    </row>
    <row r="84" spans="1:10" ht="20.25" customHeight="1" hidden="1">
      <c r="A84" s="5"/>
      <c r="B84" s="65" t="s">
        <v>8</v>
      </c>
      <c r="C84" s="66"/>
      <c r="D84" s="9"/>
      <c r="E84" s="79">
        <f>E77+E78+E79+E80+E81+E83</f>
        <v>86690.28</v>
      </c>
      <c r="F84" s="79">
        <f>F77+F78+F79+F80+F81+F83</f>
        <v>73104.98</v>
      </c>
      <c r="G84" s="79">
        <f>G77+G78+G79+G80+G81+G83</f>
        <v>13585.3</v>
      </c>
      <c r="H84" s="79">
        <f>H77+H78+H79+H80+H81+H83</f>
        <v>0</v>
      </c>
      <c r="I84" s="79">
        <f>I77+I78+I79+I80+I81+I83</f>
        <v>0</v>
      </c>
      <c r="J84" s="4"/>
    </row>
    <row r="85" spans="1:10" ht="30" customHeight="1">
      <c r="A85" s="43">
        <v>12</v>
      </c>
      <c r="B85" s="60" t="s">
        <v>55</v>
      </c>
      <c r="C85" s="72" t="s">
        <v>35</v>
      </c>
      <c r="D85" s="9" t="s">
        <v>7</v>
      </c>
      <c r="E85" s="79">
        <f aca="true" t="shared" si="6" ref="E85:E90">I85+H85+G85+F85</f>
        <v>291</v>
      </c>
      <c r="F85" s="79">
        <v>250.3</v>
      </c>
      <c r="G85" s="79">
        <v>40.7</v>
      </c>
      <c r="H85" s="79">
        <v>0</v>
      </c>
      <c r="I85" s="79">
        <v>0</v>
      </c>
      <c r="J85" s="60" t="s">
        <v>56</v>
      </c>
    </row>
    <row r="86" spans="1:10" ht="30" customHeight="1">
      <c r="A86" s="44"/>
      <c r="B86" s="73"/>
      <c r="C86" s="72"/>
      <c r="D86" s="31" t="s">
        <v>36</v>
      </c>
      <c r="E86" s="78">
        <f t="shared" si="6"/>
        <v>1729.5</v>
      </c>
      <c r="F86" s="78">
        <v>1487.4</v>
      </c>
      <c r="G86" s="78">
        <v>242.1</v>
      </c>
      <c r="H86" s="78">
        <v>0</v>
      </c>
      <c r="I86" s="78">
        <v>0</v>
      </c>
      <c r="J86" s="60"/>
    </row>
    <row r="87" spans="1:10" ht="30" customHeight="1">
      <c r="A87" s="44"/>
      <c r="B87" s="73"/>
      <c r="C87" s="72"/>
      <c r="D87" s="31" t="s">
        <v>37</v>
      </c>
      <c r="E87" s="78">
        <f>I87+H87+G87+F87</f>
        <v>956.3</v>
      </c>
      <c r="F87" s="78">
        <v>822.4</v>
      </c>
      <c r="G87" s="78">
        <v>133.9</v>
      </c>
      <c r="H87" s="79">
        <v>0</v>
      </c>
      <c r="I87" s="79">
        <v>0</v>
      </c>
      <c r="J87" s="60"/>
    </row>
    <row r="88" spans="1:10" ht="30" customHeight="1">
      <c r="A88" s="44"/>
      <c r="B88" s="73"/>
      <c r="C88" s="72"/>
      <c r="D88" s="9" t="s">
        <v>38</v>
      </c>
      <c r="E88" s="79">
        <f t="shared" si="6"/>
        <v>0</v>
      </c>
      <c r="F88" s="79">
        <v>0</v>
      </c>
      <c r="G88" s="79">
        <v>0</v>
      </c>
      <c r="H88" s="79">
        <v>0</v>
      </c>
      <c r="I88" s="79">
        <v>0</v>
      </c>
      <c r="J88" s="60"/>
    </row>
    <row r="89" spans="1:10" ht="30" customHeight="1">
      <c r="A89" s="44"/>
      <c r="B89" s="73"/>
      <c r="C89" s="72"/>
      <c r="D89" s="9" t="s">
        <v>39</v>
      </c>
      <c r="E89" s="79">
        <f t="shared" si="6"/>
        <v>46.8</v>
      </c>
      <c r="F89" s="79">
        <v>0</v>
      </c>
      <c r="G89" s="79">
        <v>46.8</v>
      </c>
      <c r="H89" s="79">
        <v>0</v>
      </c>
      <c r="I89" s="79">
        <v>0</v>
      </c>
      <c r="J89" s="60"/>
    </row>
    <row r="90" spans="1:10" ht="30" customHeight="1">
      <c r="A90" s="44"/>
      <c r="B90" s="73"/>
      <c r="C90" s="72"/>
      <c r="D90" s="9" t="s">
        <v>40</v>
      </c>
      <c r="E90" s="78">
        <f t="shared" si="6"/>
        <v>46.8</v>
      </c>
      <c r="F90" s="78">
        <v>0</v>
      </c>
      <c r="G90" s="79">
        <v>46.8</v>
      </c>
      <c r="H90" s="78">
        <v>0</v>
      </c>
      <c r="I90" s="78">
        <v>0</v>
      </c>
      <c r="J90" s="60"/>
    </row>
    <row r="91" spans="1:10" ht="30" customHeight="1">
      <c r="A91" s="45"/>
      <c r="B91" s="73"/>
      <c r="C91" s="72"/>
      <c r="D91" s="9" t="s">
        <v>41</v>
      </c>
      <c r="E91" s="78">
        <f>I91+H91+G91+F91</f>
        <v>46.8</v>
      </c>
      <c r="F91" s="78">
        <v>0</v>
      </c>
      <c r="G91" s="79">
        <v>46.8</v>
      </c>
      <c r="H91" s="78">
        <v>0</v>
      </c>
      <c r="I91" s="78">
        <v>0</v>
      </c>
      <c r="J91" s="60"/>
    </row>
    <row r="92" spans="1:10" ht="20.25" customHeight="1" hidden="1">
      <c r="A92" s="5"/>
      <c r="B92" s="65" t="s">
        <v>8</v>
      </c>
      <c r="C92" s="66"/>
      <c r="D92" s="9"/>
      <c r="E92" s="79">
        <f>E85+E86+E87+E88+E90+E91</f>
        <v>3070.4000000000005</v>
      </c>
      <c r="F92" s="79">
        <f>F85+F86+F87+F88+F90+F91</f>
        <v>2560.1</v>
      </c>
      <c r="G92" s="79">
        <f>G85+G86+G87+G88+G90+G91</f>
        <v>510.30000000000007</v>
      </c>
      <c r="H92" s="79">
        <f>H85+H86+H87+H88+H90+H91</f>
        <v>0</v>
      </c>
      <c r="I92" s="79">
        <f>I85+I86+I87+I88+I90+I91</f>
        <v>0</v>
      </c>
      <c r="J92" s="4"/>
    </row>
    <row r="93" spans="1:10" ht="30" customHeight="1">
      <c r="A93" s="60">
        <v>13</v>
      </c>
      <c r="B93" s="60" t="s">
        <v>57</v>
      </c>
      <c r="C93" s="59" t="s">
        <v>35</v>
      </c>
      <c r="D93" s="31" t="s">
        <v>36</v>
      </c>
      <c r="E93" s="78">
        <f aca="true" t="shared" si="7" ref="E93:E98">F93+G93+H93+I93</f>
        <v>0</v>
      </c>
      <c r="F93" s="78">
        <v>0</v>
      </c>
      <c r="G93" s="78">
        <v>0</v>
      </c>
      <c r="H93" s="78">
        <v>0</v>
      </c>
      <c r="I93" s="78">
        <v>0</v>
      </c>
      <c r="J93" s="60" t="s">
        <v>52</v>
      </c>
    </row>
    <row r="94" spans="1:10" ht="30" customHeight="1">
      <c r="A94" s="60"/>
      <c r="B94" s="60"/>
      <c r="C94" s="59"/>
      <c r="D94" s="31" t="s">
        <v>37</v>
      </c>
      <c r="E94" s="78">
        <f t="shared" si="7"/>
        <v>660.5</v>
      </c>
      <c r="F94" s="78">
        <v>568</v>
      </c>
      <c r="G94" s="78">
        <v>92.5</v>
      </c>
      <c r="H94" s="78">
        <v>0</v>
      </c>
      <c r="I94" s="78">
        <v>0</v>
      </c>
      <c r="J94" s="60"/>
    </row>
    <row r="95" spans="1:10" ht="30" customHeight="1">
      <c r="A95" s="60"/>
      <c r="B95" s="60"/>
      <c r="C95" s="59"/>
      <c r="D95" s="9" t="s">
        <v>38</v>
      </c>
      <c r="E95" s="79">
        <f t="shared" si="7"/>
        <v>253.9</v>
      </c>
      <c r="F95" s="79">
        <v>223.4</v>
      </c>
      <c r="G95" s="79">
        <v>30.5</v>
      </c>
      <c r="H95" s="79">
        <v>0</v>
      </c>
      <c r="I95" s="79">
        <v>0</v>
      </c>
      <c r="J95" s="60"/>
    </row>
    <row r="96" spans="1:10" ht="30" customHeight="1">
      <c r="A96" s="60"/>
      <c r="B96" s="60"/>
      <c r="C96" s="59"/>
      <c r="D96" s="9" t="s">
        <v>39</v>
      </c>
      <c r="E96" s="79">
        <f t="shared" si="7"/>
        <v>100</v>
      </c>
      <c r="F96" s="78">
        <v>0</v>
      </c>
      <c r="G96" s="79">
        <v>100</v>
      </c>
      <c r="H96" s="79">
        <v>0</v>
      </c>
      <c r="I96" s="79">
        <v>0</v>
      </c>
      <c r="J96" s="60"/>
    </row>
    <row r="97" spans="1:10" ht="25.5" customHeight="1">
      <c r="A97" s="60"/>
      <c r="B97" s="60"/>
      <c r="C97" s="59"/>
      <c r="D97" s="9" t="s">
        <v>40</v>
      </c>
      <c r="E97" s="79">
        <f t="shared" si="7"/>
        <v>100</v>
      </c>
      <c r="F97" s="82">
        <v>0</v>
      </c>
      <c r="G97" s="79">
        <v>100</v>
      </c>
      <c r="H97" s="79">
        <v>0</v>
      </c>
      <c r="I97" s="79">
        <v>0</v>
      </c>
      <c r="J97" s="60"/>
    </row>
    <row r="98" spans="1:10" ht="62.25" customHeight="1">
      <c r="A98" s="60"/>
      <c r="B98" s="60"/>
      <c r="C98" s="59"/>
      <c r="D98" s="5" t="s">
        <v>41</v>
      </c>
      <c r="E98" s="80">
        <f t="shared" si="7"/>
        <v>100</v>
      </c>
      <c r="F98" s="86">
        <v>0</v>
      </c>
      <c r="G98" s="80">
        <v>100</v>
      </c>
      <c r="H98" s="80">
        <v>0</v>
      </c>
      <c r="I98" s="80">
        <v>0</v>
      </c>
      <c r="J98" s="60"/>
    </row>
    <row r="99" spans="1:10" ht="15.75" customHeight="1" hidden="1">
      <c r="A99" s="5"/>
      <c r="B99" s="65" t="s">
        <v>8</v>
      </c>
      <c r="C99" s="66"/>
      <c r="D99" s="5"/>
      <c r="E99" s="79">
        <f>SUM(E93:E98)</f>
        <v>1214.4</v>
      </c>
      <c r="F99" s="79">
        <f>SUM(F93:F98)</f>
        <v>791.4</v>
      </c>
      <c r="G99" s="79">
        <f>SUM(G93:G98)</f>
        <v>423</v>
      </c>
      <c r="H99" s="79">
        <f>SUM(H93:H98)</f>
        <v>0</v>
      </c>
      <c r="I99" s="79">
        <f>SUM(I93:I98)</f>
        <v>0</v>
      </c>
      <c r="J99" s="4"/>
    </row>
    <row r="100" spans="1:10" ht="25.5" customHeight="1">
      <c r="A100" s="43">
        <v>14</v>
      </c>
      <c r="B100" s="47" t="s">
        <v>93</v>
      </c>
      <c r="C100" s="43" t="s">
        <v>35</v>
      </c>
      <c r="D100" s="32" t="s">
        <v>36</v>
      </c>
      <c r="E100" s="87">
        <f aca="true" t="shared" si="8" ref="E100:E105">SUM(F100:I100)</f>
        <v>1782.8999999999999</v>
      </c>
      <c r="F100" s="87">
        <v>1533.3</v>
      </c>
      <c r="G100" s="87">
        <v>249.6</v>
      </c>
      <c r="H100" s="87">
        <v>0</v>
      </c>
      <c r="I100" s="87">
        <v>0</v>
      </c>
      <c r="J100" s="43" t="s">
        <v>52</v>
      </c>
    </row>
    <row r="101" spans="1:10" ht="25.5" customHeight="1">
      <c r="A101" s="44"/>
      <c r="B101" s="48"/>
      <c r="C101" s="44"/>
      <c r="D101" s="31" t="s">
        <v>37</v>
      </c>
      <c r="E101" s="78">
        <f t="shared" si="8"/>
        <v>189</v>
      </c>
      <c r="F101" s="86">
        <v>162.5</v>
      </c>
      <c r="G101" s="86">
        <v>26.5</v>
      </c>
      <c r="H101" s="86">
        <v>0</v>
      </c>
      <c r="I101" s="86">
        <v>0</v>
      </c>
      <c r="J101" s="44"/>
    </row>
    <row r="102" spans="1:10" ht="25.5" customHeight="1">
      <c r="A102" s="44"/>
      <c r="B102" s="48"/>
      <c r="C102" s="44"/>
      <c r="D102" s="9" t="s">
        <v>38</v>
      </c>
      <c r="E102" s="79">
        <f t="shared" si="8"/>
        <v>0</v>
      </c>
      <c r="F102" s="80">
        <v>0</v>
      </c>
      <c r="G102" s="80">
        <v>0</v>
      </c>
      <c r="H102" s="80">
        <v>0</v>
      </c>
      <c r="I102" s="80">
        <v>0</v>
      </c>
      <c r="J102" s="44"/>
    </row>
    <row r="103" spans="1:10" ht="25.5" customHeight="1">
      <c r="A103" s="44"/>
      <c r="B103" s="48"/>
      <c r="C103" s="44"/>
      <c r="D103" s="9" t="s">
        <v>39</v>
      </c>
      <c r="E103" s="79">
        <f t="shared" si="8"/>
        <v>350</v>
      </c>
      <c r="F103" s="80">
        <v>300</v>
      </c>
      <c r="G103" s="80">
        <v>50</v>
      </c>
      <c r="H103" s="80">
        <v>0</v>
      </c>
      <c r="I103" s="80">
        <v>0</v>
      </c>
      <c r="J103" s="44"/>
    </row>
    <row r="104" spans="1:10" ht="25.5" customHeight="1">
      <c r="A104" s="44"/>
      <c r="B104" s="48"/>
      <c r="C104" s="44"/>
      <c r="D104" s="9" t="s">
        <v>40</v>
      </c>
      <c r="E104" s="79">
        <f t="shared" si="8"/>
        <v>350</v>
      </c>
      <c r="F104" s="80">
        <v>300</v>
      </c>
      <c r="G104" s="80">
        <v>50</v>
      </c>
      <c r="H104" s="80">
        <v>0</v>
      </c>
      <c r="I104" s="80">
        <v>0</v>
      </c>
      <c r="J104" s="44"/>
    </row>
    <row r="105" spans="1:10" ht="25.5" customHeight="1">
      <c r="A105" s="44"/>
      <c r="B105" s="48"/>
      <c r="C105" s="45"/>
      <c r="D105" s="9" t="s">
        <v>41</v>
      </c>
      <c r="E105" s="79">
        <f t="shared" si="8"/>
        <v>350</v>
      </c>
      <c r="F105" s="80">
        <v>300</v>
      </c>
      <c r="G105" s="80">
        <v>50</v>
      </c>
      <c r="H105" s="80">
        <v>0</v>
      </c>
      <c r="I105" s="80">
        <v>0</v>
      </c>
      <c r="J105" s="45"/>
    </row>
    <row r="106" spans="1:10" ht="25.5" customHeight="1" hidden="1">
      <c r="A106" s="5"/>
      <c r="B106" s="49" t="s">
        <v>8</v>
      </c>
      <c r="C106" s="50"/>
      <c r="D106" s="5"/>
      <c r="E106" s="79">
        <f>SUM(E100:E105)</f>
        <v>3021.8999999999996</v>
      </c>
      <c r="F106" s="79">
        <f>SUM(F100:F105)</f>
        <v>2595.8</v>
      </c>
      <c r="G106" s="79">
        <f>SUM(G100:G105)</f>
        <v>426.1</v>
      </c>
      <c r="H106" s="79">
        <f>SUM(H100:H105)</f>
        <v>0</v>
      </c>
      <c r="I106" s="79">
        <f>SUM(I100:I105)</f>
        <v>0</v>
      </c>
      <c r="J106" s="4"/>
    </row>
    <row r="107" spans="1:10" ht="35.25" customHeight="1">
      <c r="A107" s="43">
        <v>15</v>
      </c>
      <c r="B107" s="43" t="s">
        <v>59</v>
      </c>
      <c r="C107" s="74" t="s">
        <v>35</v>
      </c>
      <c r="D107" s="5" t="s">
        <v>5</v>
      </c>
      <c r="E107" s="79">
        <f>SUM(F107:I107)</f>
        <v>716</v>
      </c>
      <c r="F107" s="79">
        <v>630</v>
      </c>
      <c r="G107" s="79">
        <v>86</v>
      </c>
      <c r="H107" s="79">
        <v>0</v>
      </c>
      <c r="I107" s="79">
        <v>0</v>
      </c>
      <c r="J107" s="43" t="s">
        <v>61</v>
      </c>
    </row>
    <row r="108" spans="1:10" ht="39" customHeight="1">
      <c r="A108" s="45"/>
      <c r="B108" s="44"/>
      <c r="C108" s="75"/>
      <c r="D108" s="5" t="s">
        <v>6</v>
      </c>
      <c r="E108" s="79">
        <f>SUM(F108:I108)</f>
        <v>286</v>
      </c>
      <c r="F108" s="79">
        <v>252</v>
      </c>
      <c r="G108" s="79">
        <v>34</v>
      </c>
      <c r="H108" s="79">
        <v>0</v>
      </c>
      <c r="I108" s="79">
        <v>0</v>
      </c>
      <c r="J108" s="45"/>
    </row>
    <row r="109" spans="1:10" ht="25.5" customHeight="1" hidden="1">
      <c r="A109" s="5"/>
      <c r="B109" s="49" t="s">
        <v>8</v>
      </c>
      <c r="C109" s="50"/>
      <c r="D109" s="5"/>
      <c r="E109" s="79">
        <f>SUM(E107:E108)</f>
        <v>1002</v>
      </c>
      <c r="F109" s="79">
        <f>SUM(F107:F108)</f>
        <v>882</v>
      </c>
      <c r="G109" s="79">
        <f>SUM(G107:G108)</f>
        <v>120</v>
      </c>
      <c r="H109" s="79">
        <f>SUM(H107:H108)</f>
        <v>0</v>
      </c>
      <c r="I109" s="79">
        <f>SUM(I107:I108)</f>
        <v>0</v>
      </c>
      <c r="J109" s="4"/>
    </row>
    <row r="110" spans="1:10" ht="25.5" customHeight="1">
      <c r="A110" s="43">
        <v>16</v>
      </c>
      <c r="B110" s="43" t="s">
        <v>62</v>
      </c>
      <c r="C110" s="74" t="s">
        <v>35</v>
      </c>
      <c r="D110" s="5" t="s">
        <v>5</v>
      </c>
      <c r="E110" s="79">
        <f>SUM(F110:I110)</f>
        <v>5920</v>
      </c>
      <c r="F110" s="79">
        <v>5100</v>
      </c>
      <c r="G110" s="79">
        <v>268</v>
      </c>
      <c r="H110" s="79">
        <v>0</v>
      </c>
      <c r="I110" s="79">
        <v>552</v>
      </c>
      <c r="J110" s="43" t="s">
        <v>63</v>
      </c>
    </row>
    <row r="111" spans="1:10" ht="56.25" customHeight="1">
      <c r="A111" s="45"/>
      <c r="B111" s="45"/>
      <c r="C111" s="76"/>
      <c r="D111" s="5" t="s">
        <v>6</v>
      </c>
      <c r="E111" s="80">
        <f>SUM(F111:I111)</f>
        <v>6460</v>
      </c>
      <c r="F111" s="80">
        <v>5600</v>
      </c>
      <c r="G111" s="80">
        <v>300</v>
      </c>
      <c r="H111" s="80">
        <v>0</v>
      </c>
      <c r="I111" s="80">
        <v>560</v>
      </c>
      <c r="J111" s="45"/>
    </row>
    <row r="112" spans="1:10" ht="25.5" customHeight="1" hidden="1">
      <c r="A112" s="5"/>
      <c r="B112" s="49" t="s">
        <v>8</v>
      </c>
      <c r="C112" s="50"/>
      <c r="D112" s="5"/>
      <c r="E112" s="79">
        <f>SUM(E110:E111)</f>
        <v>12380</v>
      </c>
      <c r="F112" s="79">
        <f>SUM(F110:F111)</f>
        <v>10700</v>
      </c>
      <c r="G112" s="79">
        <f>SUM(G110:G111)</f>
        <v>568</v>
      </c>
      <c r="H112" s="79">
        <f>SUM(H110:H111)</f>
        <v>0</v>
      </c>
      <c r="I112" s="79">
        <f>SUM(I110:I111)</f>
        <v>1112</v>
      </c>
      <c r="J112" s="4"/>
    </row>
    <row r="113" spans="1:10" ht="25.5" customHeight="1">
      <c r="A113" s="41">
        <v>17</v>
      </c>
      <c r="B113" s="47" t="s">
        <v>64</v>
      </c>
      <c r="C113" s="43" t="s">
        <v>35</v>
      </c>
      <c r="D113" s="5" t="s">
        <v>7</v>
      </c>
      <c r="E113" s="79">
        <f aca="true" t="shared" si="9" ref="E113:E119">SUM(F113:I113)</f>
        <v>9570</v>
      </c>
      <c r="F113" s="79">
        <v>7400</v>
      </c>
      <c r="G113" s="79">
        <v>1200</v>
      </c>
      <c r="H113" s="79">
        <v>0</v>
      </c>
      <c r="I113" s="79">
        <v>970</v>
      </c>
      <c r="J113" s="43" t="s">
        <v>65</v>
      </c>
    </row>
    <row r="114" spans="1:10" ht="25.5" customHeight="1">
      <c r="A114" s="42"/>
      <c r="B114" s="48"/>
      <c r="C114" s="44"/>
      <c r="D114" s="9" t="s">
        <v>36</v>
      </c>
      <c r="E114" s="79">
        <f t="shared" si="9"/>
        <v>0</v>
      </c>
      <c r="F114" s="79">
        <v>0</v>
      </c>
      <c r="G114" s="79">
        <v>0</v>
      </c>
      <c r="H114" s="79">
        <v>0</v>
      </c>
      <c r="I114" s="79">
        <v>0</v>
      </c>
      <c r="J114" s="44"/>
    </row>
    <row r="115" spans="1:10" ht="25.5" customHeight="1">
      <c r="A115" s="42"/>
      <c r="B115" s="48"/>
      <c r="C115" s="44"/>
      <c r="D115" s="31" t="s">
        <v>37</v>
      </c>
      <c r="E115" s="78">
        <f t="shared" si="9"/>
        <v>0</v>
      </c>
      <c r="F115" s="78">
        <v>0</v>
      </c>
      <c r="G115" s="78">
        <v>0</v>
      </c>
      <c r="H115" s="78">
        <v>0</v>
      </c>
      <c r="I115" s="78">
        <v>0</v>
      </c>
      <c r="J115" s="44"/>
    </row>
    <row r="116" spans="1:10" ht="25.5" customHeight="1">
      <c r="A116" s="42"/>
      <c r="B116" s="48"/>
      <c r="C116" s="44"/>
      <c r="D116" s="31" t="s">
        <v>38</v>
      </c>
      <c r="E116" s="78">
        <f t="shared" si="9"/>
        <v>0</v>
      </c>
      <c r="F116" s="78">
        <v>0</v>
      </c>
      <c r="G116" s="78">
        <v>0</v>
      </c>
      <c r="H116" s="78">
        <v>0</v>
      </c>
      <c r="I116" s="78">
        <v>0</v>
      </c>
      <c r="J116" s="44"/>
    </row>
    <row r="117" spans="1:10" ht="25.5" customHeight="1">
      <c r="A117" s="42"/>
      <c r="B117" s="48"/>
      <c r="C117" s="44"/>
      <c r="D117" s="31" t="s">
        <v>39</v>
      </c>
      <c r="E117" s="78">
        <f t="shared" si="9"/>
        <v>0</v>
      </c>
      <c r="F117" s="78">
        <v>0</v>
      </c>
      <c r="G117" s="78">
        <v>0</v>
      </c>
      <c r="H117" s="78">
        <v>0</v>
      </c>
      <c r="I117" s="78">
        <v>0</v>
      </c>
      <c r="J117" s="44"/>
    </row>
    <row r="118" spans="1:10" ht="25.5" customHeight="1">
      <c r="A118" s="42"/>
      <c r="B118" s="48"/>
      <c r="C118" s="44"/>
      <c r="D118" s="31" t="s">
        <v>40</v>
      </c>
      <c r="E118" s="78">
        <f t="shared" si="9"/>
        <v>850</v>
      </c>
      <c r="F118" s="78">
        <v>0</v>
      </c>
      <c r="G118" s="78">
        <v>400</v>
      </c>
      <c r="H118" s="78">
        <v>0</v>
      </c>
      <c r="I118" s="78">
        <v>450</v>
      </c>
      <c r="J118" s="44"/>
    </row>
    <row r="119" spans="1:10" ht="25.5" customHeight="1">
      <c r="A119" s="46"/>
      <c r="B119" s="51"/>
      <c r="C119" s="45"/>
      <c r="D119" s="9" t="s">
        <v>41</v>
      </c>
      <c r="E119" s="79">
        <f t="shared" si="9"/>
        <v>850</v>
      </c>
      <c r="F119" s="79">
        <v>0</v>
      </c>
      <c r="G119" s="79">
        <v>400</v>
      </c>
      <c r="H119" s="79">
        <v>0</v>
      </c>
      <c r="I119" s="79">
        <v>450</v>
      </c>
      <c r="J119" s="45"/>
    </row>
    <row r="120" spans="1:10" ht="15.75" hidden="1">
      <c r="A120" s="5"/>
      <c r="B120" s="22" t="s">
        <v>8</v>
      </c>
      <c r="C120" s="23"/>
      <c r="D120" s="5"/>
      <c r="E120" s="79">
        <f>SUM(E113:E119)</f>
        <v>11270</v>
      </c>
      <c r="F120" s="79">
        <f>SUM(F113:F119)</f>
        <v>7400</v>
      </c>
      <c r="G120" s="79">
        <f>SUM(G113:G119)</f>
        <v>2000</v>
      </c>
      <c r="H120" s="79">
        <f>SUM(H113:H119)</f>
        <v>0</v>
      </c>
      <c r="I120" s="79">
        <f>SUM(I113:I119)</f>
        <v>1870</v>
      </c>
      <c r="J120" s="4"/>
    </row>
    <row r="121" spans="1:10" ht="15.75">
      <c r="A121" s="43">
        <v>18</v>
      </c>
      <c r="B121" s="54" t="s">
        <v>94</v>
      </c>
      <c r="C121" s="43" t="s">
        <v>35</v>
      </c>
      <c r="D121" s="5" t="s">
        <v>5</v>
      </c>
      <c r="E121" s="79">
        <f>SUM(F121:I121)</f>
        <v>0</v>
      </c>
      <c r="F121" s="79">
        <v>0</v>
      </c>
      <c r="G121" s="79">
        <v>0</v>
      </c>
      <c r="H121" s="79">
        <v>0</v>
      </c>
      <c r="I121" s="79">
        <v>0</v>
      </c>
      <c r="J121" s="43" t="s">
        <v>66</v>
      </c>
    </row>
    <row r="122" spans="1:10" ht="123.75" customHeight="1">
      <c r="A122" s="44"/>
      <c r="B122" s="55"/>
      <c r="C122" s="45"/>
      <c r="D122" s="5" t="s">
        <v>6</v>
      </c>
      <c r="E122" s="80">
        <f>SUM(F122:I122)</f>
        <v>11000</v>
      </c>
      <c r="F122" s="80">
        <v>10000</v>
      </c>
      <c r="G122" s="80">
        <v>500</v>
      </c>
      <c r="H122" s="80">
        <v>0</v>
      </c>
      <c r="I122" s="80">
        <v>500</v>
      </c>
      <c r="J122" s="45"/>
    </row>
    <row r="123" spans="1:10" ht="25.5" customHeight="1" hidden="1">
      <c r="A123" s="5"/>
      <c r="B123" s="49" t="s">
        <v>8</v>
      </c>
      <c r="C123" s="50"/>
      <c r="D123" s="5"/>
      <c r="E123" s="79">
        <f>SUM(E121:E122)</f>
        <v>11000</v>
      </c>
      <c r="F123" s="79">
        <f>SUM(F121:F122)</f>
        <v>10000</v>
      </c>
      <c r="G123" s="79">
        <f>SUM(G121:G122)</f>
        <v>500</v>
      </c>
      <c r="H123" s="79">
        <f>SUM(H121:H122)</f>
        <v>0</v>
      </c>
      <c r="I123" s="79">
        <f>SUM(I121:I122)</f>
        <v>500</v>
      </c>
      <c r="J123" s="4"/>
    </row>
    <row r="124" spans="1:10" ht="25.5" customHeight="1">
      <c r="A124" s="43">
        <v>19</v>
      </c>
      <c r="B124" s="47" t="s">
        <v>67</v>
      </c>
      <c r="C124" s="43" t="s">
        <v>35</v>
      </c>
      <c r="D124" s="5" t="s">
        <v>7</v>
      </c>
      <c r="E124" s="79">
        <f aca="true" t="shared" si="10" ref="E124:E130">SUM(F124:I124)</f>
        <v>0</v>
      </c>
      <c r="F124" s="79">
        <v>0</v>
      </c>
      <c r="G124" s="79">
        <v>0</v>
      </c>
      <c r="H124" s="79">
        <v>0</v>
      </c>
      <c r="I124" s="79">
        <v>0</v>
      </c>
      <c r="J124" s="43" t="s">
        <v>68</v>
      </c>
    </row>
    <row r="125" spans="1:10" ht="25.5" customHeight="1">
      <c r="A125" s="44"/>
      <c r="B125" s="48"/>
      <c r="C125" s="44"/>
      <c r="D125" s="9" t="s">
        <v>36</v>
      </c>
      <c r="E125" s="79">
        <f t="shared" si="10"/>
        <v>0</v>
      </c>
      <c r="F125" s="79">
        <v>0</v>
      </c>
      <c r="G125" s="79">
        <v>0</v>
      </c>
      <c r="H125" s="79">
        <v>0</v>
      </c>
      <c r="I125" s="79">
        <v>0</v>
      </c>
      <c r="J125" s="44"/>
    </row>
    <row r="126" spans="1:10" ht="25.5" customHeight="1">
      <c r="A126" s="44"/>
      <c r="B126" s="48"/>
      <c r="C126" s="44"/>
      <c r="D126" s="9" t="s">
        <v>37</v>
      </c>
      <c r="E126" s="78">
        <v>0</v>
      </c>
      <c r="F126" s="78">
        <v>0</v>
      </c>
      <c r="G126" s="78">
        <v>0</v>
      </c>
      <c r="H126" s="78">
        <v>0</v>
      </c>
      <c r="I126" s="78">
        <v>0</v>
      </c>
      <c r="J126" s="44"/>
    </row>
    <row r="127" spans="1:10" ht="25.5" customHeight="1">
      <c r="A127" s="44"/>
      <c r="B127" s="48"/>
      <c r="C127" s="44"/>
      <c r="D127" s="9" t="s">
        <v>38</v>
      </c>
      <c r="E127" s="79">
        <f t="shared" si="10"/>
        <v>0</v>
      </c>
      <c r="F127" s="79">
        <v>0</v>
      </c>
      <c r="G127" s="79">
        <v>0</v>
      </c>
      <c r="H127" s="79">
        <v>0</v>
      </c>
      <c r="I127" s="79">
        <v>0</v>
      </c>
      <c r="J127" s="44"/>
    </row>
    <row r="128" spans="1:10" ht="25.5" customHeight="1">
      <c r="A128" s="44"/>
      <c r="B128" s="48"/>
      <c r="C128" s="44"/>
      <c r="D128" s="9" t="s">
        <v>39</v>
      </c>
      <c r="E128" s="79">
        <f t="shared" si="10"/>
        <v>0</v>
      </c>
      <c r="F128" s="79">
        <v>0</v>
      </c>
      <c r="G128" s="79">
        <v>0</v>
      </c>
      <c r="H128" s="79">
        <v>0</v>
      </c>
      <c r="I128" s="79">
        <v>0</v>
      </c>
      <c r="J128" s="44"/>
    </row>
    <row r="129" spans="1:10" ht="25.5" customHeight="1">
      <c r="A129" s="44"/>
      <c r="B129" s="48"/>
      <c r="C129" s="44"/>
      <c r="D129" s="9" t="s">
        <v>40</v>
      </c>
      <c r="E129" s="79">
        <f t="shared" si="10"/>
        <v>0</v>
      </c>
      <c r="F129" s="79">
        <v>0</v>
      </c>
      <c r="G129" s="79">
        <v>0</v>
      </c>
      <c r="H129" s="79">
        <v>0</v>
      </c>
      <c r="I129" s="79">
        <v>0</v>
      </c>
      <c r="J129" s="44"/>
    </row>
    <row r="130" spans="1:10" ht="25.5" customHeight="1">
      <c r="A130" s="44"/>
      <c r="B130" s="48"/>
      <c r="C130" s="45"/>
      <c r="D130" s="9" t="s">
        <v>41</v>
      </c>
      <c r="E130" s="79">
        <f t="shared" si="10"/>
        <v>0</v>
      </c>
      <c r="F130" s="79">
        <v>0</v>
      </c>
      <c r="G130" s="79">
        <v>0</v>
      </c>
      <c r="H130" s="79">
        <v>0</v>
      </c>
      <c r="I130" s="79">
        <v>0</v>
      </c>
      <c r="J130" s="45"/>
    </row>
    <row r="131" spans="1:10" ht="25.5" customHeight="1" hidden="1">
      <c r="A131" s="5"/>
      <c r="B131" s="49" t="s">
        <v>8</v>
      </c>
      <c r="C131" s="50"/>
      <c r="D131" s="5"/>
      <c r="E131" s="79">
        <f>SUM(E124:E130)</f>
        <v>0</v>
      </c>
      <c r="F131" s="79">
        <f>SUM(F124:F130)</f>
        <v>0</v>
      </c>
      <c r="G131" s="79">
        <f>SUM(G124:G130)</f>
        <v>0</v>
      </c>
      <c r="H131" s="79">
        <f>SUM(H124:H130)</f>
        <v>0</v>
      </c>
      <c r="I131" s="79">
        <f>SUM(I124:I130)</f>
        <v>0</v>
      </c>
      <c r="J131" s="4"/>
    </row>
    <row r="132" spans="1:10" ht="25.5" customHeight="1">
      <c r="A132" s="43">
        <v>20</v>
      </c>
      <c r="B132" s="47" t="s">
        <v>69</v>
      </c>
      <c r="C132" s="43" t="s">
        <v>35</v>
      </c>
      <c r="D132" s="5" t="s">
        <v>5</v>
      </c>
      <c r="E132" s="79">
        <f>SUM(F132:I132)</f>
        <v>0</v>
      </c>
      <c r="F132" s="79">
        <v>0</v>
      </c>
      <c r="G132" s="79">
        <v>0</v>
      </c>
      <c r="H132" s="79">
        <v>0</v>
      </c>
      <c r="I132" s="79">
        <v>0</v>
      </c>
      <c r="J132" s="43" t="s">
        <v>70</v>
      </c>
    </row>
    <row r="133" spans="1:10" ht="68.25" customHeight="1">
      <c r="A133" s="45"/>
      <c r="B133" s="51"/>
      <c r="C133" s="45"/>
      <c r="D133" s="5" t="s">
        <v>6</v>
      </c>
      <c r="E133" s="80">
        <f>SUM(F133:I133)</f>
        <v>5500</v>
      </c>
      <c r="F133" s="80">
        <v>4500</v>
      </c>
      <c r="G133" s="80">
        <v>450</v>
      </c>
      <c r="H133" s="80">
        <v>0</v>
      </c>
      <c r="I133" s="80">
        <v>550</v>
      </c>
      <c r="J133" s="45"/>
    </row>
    <row r="134" spans="1:10" ht="25.5" customHeight="1" hidden="1">
      <c r="A134" s="5"/>
      <c r="B134" s="49" t="s">
        <v>8</v>
      </c>
      <c r="C134" s="50"/>
      <c r="D134" s="5"/>
      <c r="E134" s="79">
        <f>SUM(E132:E133)</f>
        <v>5500</v>
      </c>
      <c r="F134" s="79">
        <f>SUM(F132:F133)</f>
        <v>4500</v>
      </c>
      <c r="G134" s="79">
        <f>SUM(G132:G133)</f>
        <v>450</v>
      </c>
      <c r="H134" s="79">
        <f>SUM(H132:H133)</f>
        <v>0</v>
      </c>
      <c r="I134" s="79">
        <f>SUM(I132:I133)</f>
        <v>550</v>
      </c>
      <c r="J134" s="4"/>
    </row>
    <row r="135" spans="1:10" ht="25.5" customHeight="1">
      <c r="A135" s="43">
        <v>21</v>
      </c>
      <c r="B135" s="47" t="s">
        <v>71</v>
      </c>
      <c r="C135" s="43" t="s">
        <v>35</v>
      </c>
      <c r="D135" s="5" t="s">
        <v>7</v>
      </c>
      <c r="E135" s="79">
        <f>SUM(F135:I135)</f>
        <v>0</v>
      </c>
      <c r="F135" s="79">
        <v>0</v>
      </c>
      <c r="G135" s="79">
        <v>0</v>
      </c>
      <c r="H135" s="79">
        <v>0</v>
      </c>
      <c r="I135" s="79">
        <v>0</v>
      </c>
      <c r="J135" s="43" t="s">
        <v>72</v>
      </c>
    </row>
    <row r="136" spans="1:10" ht="25.5" customHeight="1">
      <c r="A136" s="44"/>
      <c r="B136" s="48"/>
      <c r="C136" s="44"/>
      <c r="D136" s="9" t="s">
        <v>36</v>
      </c>
      <c r="E136" s="79">
        <v>0</v>
      </c>
      <c r="F136" s="79">
        <v>0</v>
      </c>
      <c r="G136" s="79">
        <v>0</v>
      </c>
      <c r="H136" s="79">
        <v>0</v>
      </c>
      <c r="I136" s="79">
        <v>0</v>
      </c>
      <c r="J136" s="44"/>
    </row>
    <row r="137" spans="1:10" ht="25.5" customHeight="1">
      <c r="A137" s="44"/>
      <c r="B137" s="48"/>
      <c r="C137" s="44"/>
      <c r="D137" s="9" t="s">
        <v>37</v>
      </c>
      <c r="E137" s="79">
        <v>0</v>
      </c>
      <c r="F137" s="79">
        <v>0</v>
      </c>
      <c r="G137" s="79">
        <v>0</v>
      </c>
      <c r="H137" s="79">
        <v>0</v>
      </c>
      <c r="I137" s="79">
        <v>0</v>
      </c>
      <c r="J137" s="44"/>
    </row>
    <row r="138" spans="1:10" ht="25.5" customHeight="1">
      <c r="A138" s="44"/>
      <c r="B138" s="48"/>
      <c r="C138" s="44"/>
      <c r="D138" s="31" t="s">
        <v>38</v>
      </c>
      <c r="E138" s="78">
        <f aca="true" t="shared" si="11" ref="E138:E144">SUM(F138:I138)</f>
        <v>0</v>
      </c>
      <c r="F138" s="78">
        <v>0</v>
      </c>
      <c r="G138" s="78">
        <v>0</v>
      </c>
      <c r="H138" s="78">
        <v>0</v>
      </c>
      <c r="I138" s="78">
        <v>0</v>
      </c>
      <c r="J138" s="44"/>
    </row>
    <row r="139" spans="1:10" ht="25.5" customHeight="1">
      <c r="A139" s="44"/>
      <c r="B139" s="48"/>
      <c r="C139" s="44"/>
      <c r="D139" s="9" t="s">
        <v>39</v>
      </c>
      <c r="E139" s="79">
        <f t="shared" si="11"/>
        <v>0</v>
      </c>
      <c r="F139" s="79">
        <v>0</v>
      </c>
      <c r="G139" s="79">
        <v>0</v>
      </c>
      <c r="H139" s="79">
        <v>0</v>
      </c>
      <c r="I139" s="79">
        <v>0</v>
      </c>
      <c r="J139" s="44"/>
    </row>
    <row r="140" spans="1:10" ht="25.5" customHeight="1">
      <c r="A140" s="44"/>
      <c r="B140" s="48"/>
      <c r="C140" s="44"/>
      <c r="D140" s="9" t="s">
        <v>40</v>
      </c>
      <c r="E140" s="79">
        <f t="shared" si="11"/>
        <v>0</v>
      </c>
      <c r="F140" s="79">
        <v>0</v>
      </c>
      <c r="G140" s="79">
        <v>0</v>
      </c>
      <c r="H140" s="79">
        <v>0</v>
      </c>
      <c r="I140" s="79">
        <v>0</v>
      </c>
      <c r="J140" s="44"/>
    </row>
    <row r="141" spans="1:10" ht="25.5" customHeight="1">
      <c r="A141" s="45"/>
      <c r="B141" s="51"/>
      <c r="C141" s="45"/>
      <c r="D141" s="9" t="s">
        <v>41</v>
      </c>
      <c r="E141" s="79">
        <f t="shared" si="11"/>
        <v>1000</v>
      </c>
      <c r="F141" s="79">
        <v>0</v>
      </c>
      <c r="G141" s="79">
        <v>450</v>
      </c>
      <c r="H141" s="79">
        <v>0</v>
      </c>
      <c r="I141" s="79">
        <v>550</v>
      </c>
      <c r="J141" s="45"/>
    </row>
    <row r="142" spans="1:10" ht="25.5" customHeight="1" hidden="1">
      <c r="A142" s="5"/>
      <c r="B142" s="49" t="s">
        <v>8</v>
      </c>
      <c r="C142" s="50"/>
      <c r="D142" s="5"/>
      <c r="E142" s="79">
        <f t="shared" si="11"/>
        <v>1000</v>
      </c>
      <c r="F142" s="79">
        <v>0</v>
      </c>
      <c r="G142" s="79">
        <f>SUM(G135:G141)</f>
        <v>450</v>
      </c>
      <c r="H142" s="79">
        <f>SUM(H135:H141)</f>
        <v>0</v>
      </c>
      <c r="I142" s="79">
        <f>SUM(I135:I141)</f>
        <v>550</v>
      </c>
      <c r="J142" s="4"/>
    </row>
    <row r="143" spans="1:10" ht="25.5" customHeight="1">
      <c r="A143" s="43">
        <v>22</v>
      </c>
      <c r="B143" s="47" t="s">
        <v>74</v>
      </c>
      <c r="C143" s="43" t="s">
        <v>35</v>
      </c>
      <c r="D143" s="5" t="s">
        <v>5</v>
      </c>
      <c r="E143" s="79">
        <f t="shared" si="11"/>
        <v>466</v>
      </c>
      <c r="F143" s="79">
        <v>390</v>
      </c>
      <c r="G143" s="79">
        <v>76</v>
      </c>
      <c r="H143" s="79">
        <v>0</v>
      </c>
      <c r="I143" s="79">
        <v>0</v>
      </c>
      <c r="J143" s="43" t="s">
        <v>73</v>
      </c>
    </row>
    <row r="144" spans="1:10" ht="115.5" customHeight="1">
      <c r="A144" s="45"/>
      <c r="B144" s="51"/>
      <c r="C144" s="45"/>
      <c r="D144" s="5" t="s">
        <v>6</v>
      </c>
      <c r="E144" s="80">
        <f t="shared" si="11"/>
        <v>350</v>
      </c>
      <c r="F144" s="80">
        <v>300</v>
      </c>
      <c r="G144" s="80">
        <v>50</v>
      </c>
      <c r="H144" s="80">
        <v>0</v>
      </c>
      <c r="I144" s="80">
        <v>0</v>
      </c>
      <c r="J144" s="45"/>
    </row>
    <row r="145" spans="1:10" ht="25.5" customHeight="1" hidden="1">
      <c r="A145" s="5"/>
      <c r="B145" s="49" t="s">
        <v>8</v>
      </c>
      <c r="C145" s="50"/>
      <c r="D145" s="5"/>
      <c r="E145" s="79">
        <f>SUM(E143:E144)</f>
        <v>816</v>
      </c>
      <c r="F145" s="79">
        <v>0</v>
      </c>
      <c r="G145" s="79">
        <f>SUM(G143:G144)</f>
        <v>126</v>
      </c>
      <c r="H145" s="79">
        <f>SUM(H143:H144)</f>
        <v>0</v>
      </c>
      <c r="I145" s="79">
        <f>SUM(I143:I144)</f>
        <v>0</v>
      </c>
      <c r="J145" s="4"/>
    </row>
    <row r="146" spans="1:10" ht="25.5" customHeight="1">
      <c r="A146" s="43">
        <v>23</v>
      </c>
      <c r="B146" s="47" t="s">
        <v>75</v>
      </c>
      <c r="C146" s="43" t="s">
        <v>35</v>
      </c>
      <c r="D146" s="5" t="s">
        <v>7</v>
      </c>
      <c r="E146" s="79">
        <f>SUM(F146:I146)</f>
        <v>34.8</v>
      </c>
      <c r="F146" s="79">
        <v>22.2</v>
      </c>
      <c r="G146" s="79">
        <v>12.6</v>
      </c>
      <c r="H146" s="79">
        <v>0</v>
      </c>
      <c r="I146" s="79">
        <v>0</v>
      </c>
      <c r="J146" s="43" t="s">
        <v>76</v>
      </c>
    </row>
    <row r="147" spans="1:10" ht="25.5" customHeight="1">
      <c r="A147" s="44"/>
      <c r="B147" s="48"/>
      <c r="C147" s="44"/>
      <c r="D147" s="31" t="s">
        <v>36</v>
      </c>
      <c r="E147" s="78">
        <v>0</v>
      </c>
      <c r="F147" s="79">
        <v>0</v>
      </c>
      <c r="G147" s="78">
        <v>0</v>
      </c>
      <c r="H147" s="78">
        <v>0</v>
      </c>
      <c r="I147" s="78">
        <v>0</v>
      </c>
      <c r="J147" s="44"/>
    </row>
    <row r="148" spans="1:10" ht="25.5" customHeight="1">
      <c r="A148" s="44"/>
      <c r="B148" s="48"/>
      <c r="C148" s="44"/>
      <c r="D148" s="9" t="s">
        <v>37</v>
      </c>
      <c r="E148" s="79">
        <f>SUM(F148:I148)</f>
        <v>0</v>
      </c>
      <c r="F148" s="79">
        <v>0</v>
      </c>
      <c r="G148" s="79">
        <v>0</v>
      </c>
      <c r="H148" s="79">
        <v>0</v>
      </c>
      <c r="I148" s="79">
        <v>0</v>
      </c>
      <c r="J148" s="44"/>
    </row>
    <row r="149" spans="1:10" ht="25.5" customHeight="1">
      <c r="A149" s="44"/>
      <c r="B149" s="48"/>
      <c r="C149" s="44"/>
      <c r="D149" s="9" t="s">
        <v>38</v>
      </c>
      <c r="E149" s="79">
        <f>SUM(F149:I149)</f>
        <v>0</v>
      </c>
      <c r="F149" s="79">
        <v>0</v>
      </c>
      <c r="G149" s="79">
        <v>0</v>
      </c>
      <c r="H149" s="79">
        <v>0</v>
      </c>
      <c r="I149" s="79">
        <v>0</v>
      </c>
      <c r="J149" s="44"/>
    </row>
    <row r="150" spans="1:10" ht="25.5" customHeight="1">
      <c r="A150" s="44"/>
      <c r="B150" s="48"/>
      <c r="C150" s="44"/>
      <c r="D150" s="9" t="s">
        <v>39</v>
      </c>
      <c r="E150" s="79">
        <f>SUM(F150:I150)</f>
        <v>0</v>
      </c>
      <c r="F150" s="79">
        <v>0</v>
      </c>
      <c r="G150" s="79">
        <v>0</v>
      </c>
      <c r="H150" s="79">
        <v>0</v>
      </c>
      <c r="I150" s="79">
        <v>0</v>
      </c>
      <c r="J150" s="44"/>
    </row>
    <row r="151" spans="1:10" ht="25.5" customHeight="1">
      <c r="A151" s="44"/>
      <c r="B151" s="48"/>
      <c r="C151" s="44"/>
      <c r="D151" s="9" t="s">
        <v>40</v>
      </c>
      <c r="E151" s="79">
        <f>SUM(F151:I151)</f>
        <v>0</v>
      </c>
      <c r="F151" s="79">
        <v>0</v>
      </c>
      <c r="G151" s="79">
        <v>0</v>
      </c>
      <c r="H151" s="79">
        <v>0</v>
      </c>
      <c r="I151" s="79">
        <v>0</v>
      </c>
      <c r="J151" s="44"/>
    </row>
    <row r="152" spans="1:10" ht="25.5" customHeight="1">
      <c r="A152" s="45"/>
      <c r="B152" s="51"/>
      <c r="C152" s="45"/>
      <c r="D152" s="9" t="s">
        <v>41</v>
      </c>
      <c r="E152" s="79">
        <f>SUM(F152:I152)</f>
        <v>0</v>
      </c>
      <c r="F152" s="79">
        <v>0</v>
      </c>
      <c r="G152" s="79">
        <v>0</v>
      </c>
      <c r="H152" s="79">
        <v>0</v>
      </c>
      <c r="I152" s="79">
        <v>0</v>
      </c>
      <c r="J152" s="45"/>
    </row>
    <row r="153" spans="1:10" ht="25.5" customHeight="1" hidden="1">
      <c r="A153" s="5"/>
      <c r="B153" s="49" t="s">
        <v>8</v>
      </c>
      <c r="C153" s="50"/>
      <c r="D153" s="5"/>
      <c r="E153" s="79">
        <f>SUM(E146:E152)</f>
        <v>34.8</v>
      </c>
      <c r="F153" s="79">
        <v>0</v>
      </c>
      <c r="G153" s="79">
        <f>SUM(G146:G152)</f>
        <v>12.6</v>
      </c>
      <c r="H153" s="79">
        <f>SUM(H146:H152)</f>
        <v>0</v>
      </c>
      <c r="I153" s="79">
        <f>SUM(I146:I152)</f>
        <v>0</v>
      </c>
      <c r="J153" s="4"/>
    </row>
    <row r="154" spans="1:10" ht="25.5" customHeight="1">
      <c r="A154" s="43">
        <v>24</v>
      </c>
      <c r="B154" s="47" t="s">
        <v>77</v>
      </c>
      <c r="C154" s="43" t="s">
        <v>35</v>
      </c>
      <c r="D154" s="5" t="s">
        <v>5</v>
      </c>
      <c r="E154" s="79">
        <f>SUM(F154:I154)</f>
        <v>0</v>
      </c>
      <c r="F154" s="79">
        <v>0</v>
      </c>
      <c r="G154" s="79">
        <v>0</v>
      </c>
      <c r="H154" s="79">
        <v>0</v>
      </c>
      <c r="I154" s="79">
        <v>0</v>
      </c>
      <c r="J154" s="43" t="s">
        <v>78</v>
      </c>
    </row>
    <row r="155" spans="1:10" ht="50.25" customHeight="1">
      <c r="A155" s="45"/>
      <c r="B155" s="51"/>
      <c r="C155" s="45"/>
      <c r="D155" s="5" t="s">
        <v>6</v>
      </c>
      <c r="E155" s="79">
        <f>SUM(F155:I155)</f>
        <v>100</v>
      </c>
      <c r="F155" s="79">
        <v>0</v>
      </c>
      <c r="G155" s="79">
        <v>100</v>
      </c>
      <c r="H155" s="79">
        <v>0</v>
      </c>
      <c r="I155" s="79">
        <v>0</v>
      </c>
      <c r="J155" s="45"/>
    </row>
    <row r="156" spans="1:10" ht="16.5" customHeight="1" hidden="1">
      <c r="A156" s="5"/>
      <c r="B156" s="49" t="s">
        <v>8</v>
      </c>
      <c r="C156" s="50"/>
      <c r="D156" s="5"/>
      <c r="E156" s="79">
        <f>SUM(E154:E155)</f>
        <v>100</v>
      </c>
      <c r="F156" s="79">
        <v>0</v>
      </c>
      <c r="G156" s="79">
        <f>SUM(G154:G155)</f>
        <v>100</v>
      </c>
      <c r="H156" s="79">
        <f>SUM(H154:H155)</f>
        <v>0</v>
      </c>
      <c r="I156" s="79">
        <f>SUM(I154:I155)</f>
        <v>0</v>
      </c>
      <c r="J156" s="4"/>
    </row>
    <row r="157" spans="1:10" ht="25.5" customHeight="1">
      <c r="A157" s="43">
        <v>25</v>
      </c>
      <c r="B157" s="47" t="s">
        <v>79</v>
      </c>
      <c r="C157" s="43" t="s">
        <v>35</v>
      </c>
      <c r="D157" s="5" t="s">
        <v>7</v>
      </c>
      <c r="E157" s="79">
        <f>SUM(F157:I157)</f>
        <v>0</v>
      </c>
      <c r="F157" s="79">
        <v>0</v>
      </c>
      <c r="G157" s="79">
        <v>0</v>
      </c>
      <c r="H157" s="79">
        <v>0</v>
      </c>
      <c r="I157" s="79">
        <v>0</v>
      </c>
      <c r="J157" s="43" t="s">
        <v>80</v>
      </c>
    </row>
    <row r="158" spans="1:10" ht="25.5" customHeight="1">
      <c r="A158" s="44"/>
      <c r="B158" s="48"/>
      <c r="C158" s="44"/>
      <c r="D158" s="31" t="s">
        <v>36</v>
      </c>
      <c r="E158" s="78">
        <v>0</v>
      </c>
      <c r="F158" s="79">
        <v>0</v>
      </c>
      <c r="G158" s="78">
        <v>0</v>
      </c>
      <c r="H158" s="78">
        <v>0</v>
      </c>
      <c r="I158" s="78">
        <v>0</v>
      </c>
      <c r="J158" s="44"/>
    </row>
    <row r="159" spans="1:10" ht="25.5" customHeight="1">
      <c r="A159" s="44"/>
      <c r="B159" s="48"/>
      <c r="C159" s="44"/>
      <c r="D159" s="9" t="s">
        <v>37</v>
      </c>
      <c r="E159" s="79">
        <f>SUM(F159:I159)</f>
        <v>0</v>
      </c>
      <c r="F159" s="79">
        <v>0</v>
      </c>
      <c r="G159" s="79">
        <v>0</v>
      </c>
      <c r="H159" s="79">
        <v>0</v>
      </c>
      <c r="I159" s="79">
        <v>0</v>
      </c>
      <c r="J159" s="44"/>
    </row>
    <row r="160" spans="1:10" ht="25.5" customHeight="1">
      <c r="A160" s="44"/>
      <c r="B160" s="48"/>
      <c r="C160" s="44"/>
      <c r="D160" s="9" t="s">
        <v>38</v>
      </c>
      <c r="E160" s="79">
        <f>SUM(F160:I160)</f>
        <v>0</v>
      </c>
      <c r="F160" s="79">
        <v>0</v>
      </c>
      <c r="G160" s="79">
        <v>0</v>
      </c>
      <c r="H160" s="79">
        <v>0</v>
      </c>
      <c r="I160" s="79">
        <v>0</v>
      </c>
      <c r="J160" s="44"/>
    </row>
    <row r="161" spans="1:10" ht="38.25" customHeight="1">
      <c r="A161" s="44"/>
      <c r="B161" s="48"/>
      <c r="C161" s="44"/>
      <c r="D161" s="9" t="s">
        <v>39</v>
      </c>
      <c r="E161" s="79">
        <f>SUM(F161:I161)</f>
        <v>150</v>
      </c>
      <c r="F161" s="79">
        <v>0</v>
      </c>
      <c r="G161" s="79">
        <v>150</v>
      </c>
      <c r="H161" s="79">
        <v>0</v>
      </c>
      <c r="I161" s="79">
        <v>0</v>
      </c>
      <c r="J161" s="44"/>
    </row>
    <row r="162" spans="1:10" ht="25.5" customHeight="1">
      <c r="A162" s="44"/>
      <c r="B162" s="48"/>
      <c r="C162" s="44"/>
      <c r="D162" s="9" t="s">
        <v>40</v>
      </c>
      <c r="E162" s="79">
        <f>SUM(F162:I162)</f>
        <v>0</v>
      </c>
      <c r="F162" s="79">
        <v>0</v>
      </c>
      <c r="G162" s="79">
        <v>0</v>
      </c>
      <c r="H162" s="79">
        <v>0</v>
      </c>
      <c r="I162" s="79">
        <v>0</v>
      </c>
      <c r="J162" s="44"/>
    </row>
    <row r="163" spans="1:10" ht="32.25" customHeight="1">
      <c r="A163" s="45"/>
      <c r="B163" s="51"/>
      <c r="C163" s="45"/>
      <c r="D163" s="9" t="s">
        <v>41</v>
      </c>
      <c r="E163" s="79">
        <f>SUM(F163:I163)</f>
        <v>0</v>
      </c>
      <c r="F163" s="79">
        <v>0</v>
      </c>
      <c r="G163" s="79">
        <v>0</v>
      </c>
      <c r="H163" s="79">
        <v>0</v>
      </c>
      <c r="I163" s="79">
        <v>0</v>
      </c>
      <c r="J163" s="45"/>
    </row>
    <row r="164" spans="1:10" ht="25.5" customHeight="1" hidden="1">
      <c r="A164" s="5"/>
      <c r="B164" s="49" t="s">
        <v>8</v>
      </c>
      <c r="C164" s="50"/>
      <c r="D164" s="5"/>
      <c r="E164" s="79">
        <f>SUM(E157:E163)</f>
        <v>150</v>
      </c>
      <c r="F164" s="79">
        <v>0</v>
      </c>
      <c r="G164" s="79">
        <f>SUM(G157:G163)</f>
        <v>150</v>
      </c>
      <c r="H164" s="79">
        <f>SUM(H157:H163)</f>
        <v>0</v>
      </c>
      <c r="I164" s="79">
        <f>SUM(I157:I163)</f>
        <v>0</v>
      </c>
      <c r="J164" s="4"/>
    </row>
    <row r="165" spans="1:10" ht="25.5" customHeight="1">
      <c r="A165" s="43">
        <v>26</v>
      </c>
      <c r="B165" s="47" t="s">
        <v>81</v>
      </c>
      <c r="C165" s="43" t="s">
        <v>35</v>
      </c>
      <c r="D165" s="5" t="s">
        <v>5</v>
      </c>
      <c r="E165" s="79">
        <f>SUM(F165:I165)</f>
        <v>22851</v>
      </c>
      <c r="F165" s="79">
        <v>0</v>
      </c>
      <c r="G165" s="79">
        <v>0</v>
      </c>
      <c r="H165" s="79">
        <v>0</v>
      </c>
      <c r="I165" s="79">
        <v>22851</v>
      </c>
      <c r="J165" s="43" t="s">
        <v>95</v>
      </c>
    </row>
    <row r="166" spans="1:10" ht="129" customHeight="1">
      <c r="A166" s="45"/>
      <c r="B166" s="51"/>
      <c r="C166" s="45"/>
      <c r="D166" s="5" t="s">
        <v>6</v>
      </c>
      <c r="E166" s="80">
        <f>SUM(F166:I166)</f>
        <v>15000</v>
      </c>
      <c r="F166" s="80">
        <v>0</v>
      </c>
      <c r="G166" s="80">
        <v>0</v>
      </c>
      <c r="H166" s="80">
        <v>0</v>
      </c>
      <c r="I166" s="80">
        <v>15000</v>
      </c>
      <c r="J166" s="45"/>
    </row>
    <row r="167" spans="1:10" ht="25.5" customHeight="1" hidden="1">
      <c r="A167" s="5"/>
      <c r="B167" s="49" t="s">
        <v>8</v>
      </c>
      <c r="C167" s="50"/>
      <c r="D167" s="5"/>
      <c r="E167" s="79">
        <f>SUM(E165:E166)</f>
        <v>37851</v>
      </c>
      <c r="F167" s="79">
        <v>0</v>
      </c>
      <c r="G167" s="79">
        <f>SUM(G165:G166)</f>
        <v>0</v>
      </c>
      <c r="H167" s="79">
        <f>SUM(H165:H166)</f>
        <v>0</v>
      </c>
      <c r="I167" s="79">
        <f>SUM(I165:I166)</f>
        <v>37851</v>
      </c>
      <c r="J167" s="4"/>
    </row>
    <row r="168" spans="1:10" ht="25.5" customHeight="1">
      <c r="A168" s="43">
        <v>27</v>
      </c>
      <c r="B168" s="47" t="s">
        <v>82</v>
      </c>
      <c r="C168" s="43" t="s">
        <v>35</v>
      </c>
      <c r="D168" s="5" t="s">
        <v>7</v>
      </c>
      <c r="E168" s="79">
        <f>SUM(F168:I168)</f>
        <v>166.3</v>
      </c>
      <c r="F168" s="79">
        <v>96.5</v>
      </c>
      <c r="G168" s="79">
        <v>69.8</v>
      </c>
      <c r="H168" s="79">
        <v>0</v>
      </c>
      <c r="I168" s="79">
        <v>0</v>
      </c>
      <c r="J168" s="43" t="s">
        <v>83</v>
      </c>
    </row>
    <row r="169" spans="1:10" ht="25.5" customHeight="1">
      <c r="A169" s="44"/>
      <c r="B169" s="48"/>
      <c r="C169" s="44"/>
      <c r="D169" s="9" t="s">
        <v>36</v>
      </c>
      <c r="E169" s="79">
        <v>0</v>
      </c>
      <c r="F169" s="79">
        <v>0</v>
      </c>
      <c r="G169" s="79">
        <v>0</v>
      </c>
      <c r="H169" s="79">
        <v>0</v>
      </c>
      <c r="I169" s="79">
        <v>0</v>
      </c>
      <c r="J169" s="44"/>
    </row>
    <row r="170" spans="1:10" ht="25.5" customHeight="1">
      <c r="A170" s="44"/>
      <c r="B170" s="48"/>
      <c r="C170" s="44"/>
      <c r="D170" s="9" t="s">
        <v>37</v>
      </c>
      <c r="E170" s="79">
        <v>0</v>
      </c>
      <c r="F170" s="79">
        <v>0</v>
      </c>
      <c r="G170" s="79">
        <v>0</v>
      </c>
      <c r="H170" s="79">
        <v>0</v>
      </c>
      <c r="I170" s="79">
        <v>0</v>
      </c>
      <c r="J170" s="44"/>
    </row>
    <row r="171" spans="1:10" ht="25.5" customHeight="1">
      <c r="A171" s="44"/>
      <c r="B171" s="48"/>
      <c r="C171" s="44"/>
      <c r="D171" s="9" t="s">
        <v>38</v>
      </c>
      <c r="E171" s="79">
        <f>SUM(F171:I171)</f>
        <v>0</v>
      </c>
      <c r="F171" s="79">
        <v>0</v>
      </c>
      <c r="G171" s="79">
        <v>0</v>
      </c>
      <c r="H171" s="79">
        <v>0</v>
      </c>
      <c r="I171" s="79">
        <v>0</v>
      </c>
      <c r="J171" s="44"/>
    </row>
    <row r="172" spans="1:10" ht="25.5" customHeight="1">
      <c r="A172" s="44"/>
      <c r="B172" s="48"/>
      <c r="C172" s="44"/>
      <c r="D172" s="9" t="s">
        <v>39</v>
      </c>
      <c r="E172" s="79">
        <f>SUM(F172:I172)</f>
        <v>0</v>
      </c>
      <c r="F172" s="79">
        <v>0</v>
      </c>
      <c r="G172" s="79">
        <v>0</v>
      </c>
      <c r="H172" s="79">
        <v>0</v>
      </c>
      <c r="I172" s="79">
        <v>0</v>
      </c>
      <c r="J172" s="44"/>
    </row>
    <row r="173" spans="1:10" ht="25.5" customHeight="1">
      <c r="A173" s="44"/>
      <c r="B173" s="48"/>
      <c r="C173" s="44"/>
      <c r="D173" s="9" t="s">
        <v>40</v>
      </c>
      <c r="E173" s="79">
        <f>SUM(F173:I173)</f>
        <v>0</v>
      </c>
      <c r="F173" s="79">
        <v>0</v>
      </c>
      <c r="G173" s="79">
        <v>0</v>
      </c>
      <c r="H173" s="79">
        <v>0</v>
      </c>
      <c r="I173" s="79">
        <v>0</v>
      </c>
      <c r="J173" s="44"/>
    </row>
    <row r="174" spans="1:10" ht="25.5" customHeight="1">
      <c r="A174" s="45"/>
      <c r="B174" s="51"/>
      <c r="C174" s="45"/>
      <c r="D174" s="9" t="s">
        <v>41</v>
      </c>
      <c r="E174" s="79">
        <f>SUM(F174:I174)</f>
        <v>0</v>
      </c>
      <c r="F174" s="79">
        <v>0</v>
      </c>
      <c r="G174" s="79">
        <v>0</v>
      </c>
      <c r="H174" s="79">
        <v>0</v>
      </c>
      <c r="I174" s="79">
        <v>0</v>
      </c>
      <c r="J174" s="45"/>
    </row>
    <row r="175" spans="1:10" ht="25.5" customHeight="1" hidden="1">
      <c r="A175" s="5"/>
      <c r="B175" s="49" t="s">
        <v>8</v>
      </c>
      <c r="C175" s="50"/>
      <c r="D175" s="5"/>
      <c r="E175" s="79">
        <f>SUM(E168:E174)</f>
        <v>166.3</v>
      </c>
      <c r="F175" s="79">
        <v>0</v>
      </c>
      <c r="G175" s="79">
        <f>SUM(G168:G174)</f>
        <v>69.8</v>
      </c>
      <c r="H175" s="79">
        <f>SUM(H168:H174)</f>
        <v>0</v>
      </c>
      <c r="I175" s="79">
        <f>SUM(I168:I174)</f>
        <v>0</v>
      </c>
      <c r="J175" s="4"/>
    </row>
    <row r="176" spans="1:10" ht="25.5" customHeight="1">
      <c r="A176" s="43">
        <v>28</v>
      </c>
      <c r="B176" s="47" t="s">
        <v>84</v>
      </c>
      <c r="C176" s="43" t="s">
        <v>35</v>
      </c>
      <c r="D176" s="5" t="s">
        <v>5</v>
      </c>
      <c r="E176" s="79">
        <f>SUM(F176:I176)</f>
        <v>206000</v>
      </c>
      <c r="F176" s="79">
        <v>0</v>
      </c>
      <c r="G176" s="79">
        <v>0</v>
      </c>
      <c r="H176" s="79">
        <v>0</v>
      </c>
      <c r="I176" s="79">
        <v>206000</v>
      </c>
      <c r="J176" s="43" t="s">
        <v>85</v>
      </c>
    </row>
    <row r="177" spans="1:10" ht="149.25" customHeight="1">
      <c r="A177" s="45"/>
      <c r="B177" s="51"/>
      <c r="C177" s="45"/>
      <c r="D177" s="5" t="s">
        <v>6</v>
      </c>
      <c r="E177" s="80">
        <f>SUM(F177:I177)</f>
        <v>150000</v>
      </c>
      <c r="F177" s="80">
        <v>0</v>
      </c>
      <c r="G177" s="80">
        <v>0</v>
      </c>
      <c r="H177" s="80">
        <v>0</v>
      </c>
      <c r="I177" s="80">
        <v>150000</v>
      </c>
      <c r="J177" s="45"/>
    </row>
    <row r="178" spans="1:10" ht="25.5" customHeight="1" hidden="1">
      <c r="A178" s="5"/>
      <c r="B178" s="49" t="s">
        <v>8</v>
      </c>
      <c r="C178" s="50"/>
      <c r="D178" s="5"/>
      <c r="E178" s="79">
        <f>SUM(E176:E177)</f>
        <v>356000</v>
      </c>
      <c r="F178" s="79">
        <v>0</v>
      </c>
      <c r="G178" s="79">
        <f>SUM(G176:G177)</f>
        <v>0</v>
      </c>
      <c r="H178" s="79">
        <f>SUM(H176:H177)</f>
        <v>0</v>
      </c>
      <c r="I178" s="79">
        <f>SUM(I176:I177)</f>
        <v>356000</v>
      </c>
      <c r="J178" s="4"/>
    </row>
    <row r="179" spans="1:10" ht="16.5" customHeight="1">
      <c r="A179" s="43">
        <v>29</v>
      </c>
      <c r="B179" s="43" t="s">
        <v>86</v>
      </c>
      <c r="C179" s="43" t="s">
        <v>35</v>
      </c>
      <c r="D179" s="5" t="s">
        <v>7</v>
      </c>
      <c r="E179" s="79">
        <f>SUM(F179:I179)</f>
        <v>216000</v>
      </c>
      <c r="F179" s="79">
        <v>0</v>
      </c>
      <c r="G179" s="79">
        <v>0</v>
      </c>
      <c r="H179" s="79">
        <v>0</v>
      </c>
      <c r="I179" s="79">
        <v>216000</v>
      </c>
      <c r="J179" s="43" t="s">
        <v>87</v>
      </c>
    </row>
    <row r="180" spans="1:10" ht="25.5" customHeight="1">
      <c r="A180" s="44"/>
      <c r="B180" s="52"/>
      <c r="C180" s="44"/>
      <c r="D180" s="31" t="s">
        <v>36</v>
      </c>
      <c r="E180" s="78">
        <f aca="true" t="shared" si="12" ref="E180:E185">SUM(F180:I180)</f>
        <v>233440</v>
      </c>
      <c r="F180" s="79">
        <v>0</v>
      </c>
      <c r="G180" s="78">
        <v>0</v>
      </c>
      <c r="H180" s="78">
        <v>0</v>
      </c>
      <c r="I180" s="78">
        <v>233440</v>
      </c>
      <c r="J180" s="44"/>
    </row>
    <row r="181" spans="1:10" ht="25.5" customHeight="1">
      <c r="A181" s="44"/>
      <c r="B181" s="52"/>
      <c r="C181" s="44"/>
      <c r="D181" s="9" t="s">
        <v>37</v>
      </c>
      <c r="E181" s="78">
        <f t="shared" si="12"/>
        <v>329152</v>
      </c>
      <c r="F181" s="78">
        <v>0</v>
      </c>
      <c r="G181" s="78">
        <v>0</v>
      </c>
      <c r="H181" s="78">
        <v>0</v>
      </c>
      <c r="I181" s="78">
        <v>329152</v>
      </c>
      <c r="J181" s="44"/>
    </row>
    <row r="182" spans="1:10" ht="25.5" customHeight="1">
      <c r="A182" s="44"/>
      <c r="B182" s="52"/>
      <c r="C182" s="44"/>
      <c r="D182" s="9" t="s">
        <v>38</v>
      </c>
      <c r="E182" s="79">
        <f t="shared" si="12"/>
        <v>250000</v>
      </c>
      <c r="F182" s="79">
        <v>0</v>
      </c>
      <c r="G182" s="79">
        <v>0</v>
      </c>
      <c r="H182" s="79">
        <v>0</v>
      </c>
      <c r="I182" s="79">
        <v>250000</v>
      </c>
      <c r="J182" s="44"/>
    </row>
    <row r="183" spans="1:10" ht="25.5" customHeight="1">
      <c r="A183" s="44"/>
      <c r="B183" s="52"/>
      <c r="C183" s="44"/>
      <c r="D183" s="9" t="s">
        <v>39</v>
      </c>
      <c r="E183" s="79">
        <f t="shared" si="12"/>
        <v>200000</v>
      </c>
      <c r="F183" s="79">
        <v>0</v>
      </c>
      <c r="G183" s="79">
        <v>0</v>
      </c>
      <c r="H183" s="79">
        <v>0</v>
      </c>
      <c r="I183" s="79">
        <v>200000</v>
      </c>
      <c r="J183" s="44"/>
    </row>
    <row r="184" spans="1:10" ht="25.5" customHeight="1">
      <c r="A184" s="44"/>
      <c r="B184" s="52"/>
      <c r="C184" s="44"/>
      <c r="D184" s="9" t="s">
        <v>40</v>
      </c>
      <c r="E184" s="79">
        <f t="shared" si="12"/>
        <v>200000</v>
      </c>
      <c r="F184" s="79">
        <v>0</v>
      </c>
      <c r="G184" s="79">
        <v>0</v>
      </c>
      <c r="H184" s="79">
        <v>0</v>
      </c>
      <c r="I184" s="79">
        <v>200000</v>
      </c>
      <c r="J184" s="44"/>
    </row>
    <row r="185" spans="1:10" ht="25.5" customHeight="1">
      <c r="A185" s="45"/>
      <c r="B185" s="53"/>
      <c r="C185" s="45"/>
      <c r="D185" s="9" t="s">
        <v>41</v>
      </c>
      <c r="E185" s="79">
        <f t="shared" si="12"/>
        <v>200000</v>
      </c>
      <c r="F185" s="79">
        <v>0</v>
      </c>
      <c r="G185" s="79">
        <v>0</v>
      </c>
      <c r="H185" s="79">
        <v>0</v>
      </c>
      <c r="I185" s="79">
        <v>200000</v>
      </c>
      <c r="J185" s="45"/>
    </row>
    <row r="186" spans="1:10" ht="25.5" customHeight="1" hidden="1">
      <c r="A186" s="5"/>
      <c r="B186" s="49" t="s">
        <v>8</v>
      </c>
      <c r="C186" s="50"/>
      <c r="D186" s="5"/>
      <c r="E186" s="79">
        <f>SUM(E179:E185)</f>
        <v>1628592</v>
      </c>
      <c r="F186" s="79">
        <v>0</v>
      </c>
      <c r="G186" s="79">
        <f>SUM(G179:G185)</f>
        <v>0</v>
      </c>
      <c r="H186" s="79">
        <f>SUM(H179:H185)</f>
        <v>0</v>
      </c>
      <c r="I186" s="79">
        <f>SUM(I179:I185)</f>
        <v>1628592</v>
      </c>
      <c r="J186" s="4"/>
    </row>
    <row r="187" spans="1:10" ht="25.5" customHeight="1">
      <c r="A187" s="43">
        <v>30</v>
      </c>
      <c r="B187" s="47" t="s">
        <v>88</v>
      </c>
      <c r="C187" s="43" t="s">
        <v>35</v>
      </c>
      <c r="D187" s="5" t="s">
        <v>5</v>
      </c>
      <c r="E187" s="79">
        <f>SUM(F187:I187)</f>
        <v>2528</v>
      </c>
      <c r="F187" s="79">
        <v>502</v>
      </c>
      <c r="G187" s="79">
        <v>2026</v>
      </c>
      <c r="H187" s="79">
        <v>0</v>
      </c>
      <c r="I187" s="79">
        <v>0</v>
      </c>
      <c r="J187" s="43" t="s">
        <v>89</v>
      </c>
    </row>
    <row r="188" spans="1:10" ht="163.5" customHeight="1">
      <c r="A188" s="45"/>
      <c r="B188" s="51"/>
      <c r="C188" s="45"/>
      <c r="D188" s="5" t="s">
        <v>6</v>
      </c>
      <c r="E188" s="80">
        <f>SUM(F188:I188)</f>
        <v>1500</v>
      </c>
      <c r="F188" s="80">
        <v>1000</v>
      </c>
      <c r="G188" s="80">
        <v>500</v>
      </c>
      <c r="H188" s="80">
        <v>0</v>
      </c>
      <c r="I188" s="80">
        <v>0</v>
      </c>
      <c r="J188" s="45"/>
    </row>
    <row r="189" spans="1:10" ht="18" customHeight="1" hidden="1">
      <c r="A189" s="5"/>
      <c r="B189" s="49" t="s">
        <v>8</v>
      </c>
      <c r="C189" s="50"/>
      <c r="D189" s="5"/>
      <c r="E189" s="79">
        <f>SUM(E187:E188)</f>
        <v>4028</v>
      </c>
      <c r="F189" s="79">
        <v>0</v>
      </c>
      <c r="G189" s="79">
        <f>SUM(G187:G188)</f>
        <v>2526</v>
      </c>
      <c r="H189" s="79">
        <f>SUM(H187:H188)</f>
        <v>0</v>
      </c>
      <c r="I189" s="79">
        <f>SUM(I187:I188)</f>
        <v>0</v>
      </c>
      <c r="J189" s="4"/>
    </row>
    <row r="190" spans="1:10" ht="25.5" customHeight="1">
      <c r="A190" s="43">
        <v>31</v>
      </c>
      <c r="B190" s="47" t="s">
        <v>90</v>
      </c>
      <c r="C190" s="43" t="s">
        <v>35</v>
      </c>
      <c r="D190" s="5" t="s">
        <v>7</v>
      </c>
      <c r="E190" s="79">
        <f>SUM(F190:I190)</f>
        <v>7497.1</v>
      </c>
      <c r="F190" s="79">
        <v>1394.5</v>
      </c>
      <c r="G190" s="79">
        <v>6102.6</v>
      </c>
      <c r="H190" s="79">
        <v>0</v>
      </c>
      <c r="I190" s="79">
        <v>0</v>
      </c>
      <c r="J190" s="43" t="s">
        <v>91</v>
      </c>
    </row>
    <row r="191" spans="1:10" ht="25.5" customHeight="1">
      <c r="A191" s="44"/>
      <c r="B191" s="48"/>
      <c r="C191" s="44"/>
      <c r="D191" s="9" t="s">
        <v>36</v>
      </c>
      <c r="E191" s="79">
        <v>0</v>
      </c>
      <c r="F191" s="79">
        <v>0</v>
      </c>
      <c r="G191" s="79">
        <v>0</v>
      </c>
      <c r="H191" s="79">
        <v>0</v>
      </c>
      <c r="I191" s="79">
        <v>0</v>
      </c>
      <c r="J191" s="44"/>
    </row>
    <row r="192" spans="1:10" ht="25.5" customHeight="1">
      <c r="A192" s="44"/>
      <c r="B192" s="48"/>
      <c r="C192" s="44"/>
      <c r="D192" s="9" t="s">
        <v>37</v>
      </c>
      <c r="E192" s="79">
        <f>SUM(F192:I192)</f>
        <v>0</v>
      </c>
      <c r="F192" s="79">
        <v>0</v>
      </c>
      <c r="G192" s="79">
        <v>0</v>
      </c>
      <c r="H192" s="79">
        <v>0</v>
      </c>
      <c r="I192" s="79">
        <v>0</v>
      </c>
      <c r="J192" s="44"/>
    </row>
    <row r="193" spans="1:10" ht="25.5" customHeight="1">
      <c r="A193" s="44"/>
      <c r="B193" s="48"/>
      <c r="C193" s="44"/>
      <c r="D193" s="9" t="s">
        <v>38</v>
      </c>
      <c r="E193" s="79">
        <f>SUM(F193:I193)</f>
        <v>0</v>
      </c>
      <c r="F193" s="79">
        <v>0</v>
      </c>
      <c r="G193" s="79">
        <v>0</v>
      </c>
      <c r="H193" s="79">
        <v>0</v>
      </c>
      <c r="I193" s="79">
        <v>0</v>
      </c>
      <c r="J193" s="44"/>
    </row>
    <row r="194" spans="1:10" ht="25.5" customHeight="1">
      <c r="A194" s="44"/>
      <c r="B194" s="48"/>
      <c r="C194" s="44"/>
      <c r="D194" s="9" t="s">
        <v>39</v>
      </c>
      <c r="E194" s="79">
        <f>SUM(F194:I194)</f>
        <v>0</v>
      </c>
      <c r="F194" s="79">
        <v>0</v>
      </c>
      <c r="G194" s="79">
        <v>0</v>
      </c>
      <c r="H194" s="79">
        <v>0</v>
      </c>
      <c r="I194" s="79">
        <v>0</v>
      </c>
      <c r="J194" s="44"/>
    </row>
    <row r="195" spans="1:10" ht="25.5" customHeight="1">
      <c r="A195" s="44"/>
      <c r="B195" s="48"/>
      <c r="C195" s="44"/>
      <c r="D195" s="9" t="s">
        <v>40</v>
      </c>
      <c r="E195" s="79">
        <f>SUM(F195:I195)</f>
        <v>0</v>
      </c>
      <c r="F195" s="79">
        <v>0</v>
      </c>
      <c r="G195" s="79">
        <v>0</v>
      </c>
      <c r="H195" s="79">
        <v>0</v>
      </c>
      <c r="I195" s="79">
        <v>0</v>
      </c>
      <c r="J195" s="44"/>
    </row>
    <row r="196" spans="1:10" ht="39" customHeight="1">
      <c r="A196" s="45"/>
      <c r="B196" s="51"/>
      <c r="C196" s="45"/>
      <c r="D196" s="5" t="s">
        <v>41</v>
      </c>
      <c r="E196" s="80">
        <f>SUM(F196:I196)</f>
        <v>0</v>
      </c>
      <c r="F196" s="79">
        <v>0</v>
      </c>
      <c r="G196" s="80">
        <v>0</v>
      </c>
      <c r="H196" s="80">
        <v>0</v>
      </c>
      <c r="I196" s="80">
        <v>0</v>
      </c>
      <c r="J196" s="45"/>
    </row>
    <row r="197" spans="1:10" ht="25.5" customHeight="1" hidden="1">
      <c r="A197" s="5"/>
      <c r="B197" s="49" t="s">
        <v>8</v>
      </c>
      <c r="C197" s="50"/>
      <c r="D197" s="5"/>
      <c r="E197" s="79">
        <f>SUM(E190:E196)</f>
        <v>7497.1</v>
      </c>
      <c r="F197" s="79">
        <v>0</v>
      </c>
      <c r="G197" s="79">
        <f>SUM(G190:G196)</f>
        <v>6102.6</v>
      </c>
      <c r="H197" s="79">
        <f>SUM(H190:H196)</f>
        <v>0</v>
      </c>
      <c r="I197" s="79">
        <f>SUM(I190:I196)</f>
        <v>0</v>
      </c>
      <c r="J197" s="4"/>
    </row>
    <row r="198" spans="1:10" ht="25.5" customHeight="1">
      <c r="A198" s="43">
        <v>32</v>
      </c>
      <c r="B198" s="47" t="s">
        <v>103</v>
      </c>
      <c r="C198" s="43" t="s">
        <v>35</v>
      </c>
      <c r="D198" s="31" t="s">
        <v>36</v>
      </c>
      <c r="E198" s="78">
        <f>SUM(F198:I198)</f>
        <v>2618.6</v>
      </c>
      <c r="F198" s="79">
        <v>2332.9</v>
      </c>
      <c r="G198" s="78">
        <v>47.6</v>
      </c>
      <c r="H198" s="78">
        <v>0</v>
      </c>
      <c r="I198" s="78">
        <v>238.1</v>
      </c>
      <c r="J198" s="43" t="s">
        <v>100</v>
      </c>
    </row>
    <row r="199" spans="1:10" ht="25.5" customHeight="1">
      <c r="A199" s="44"/>
      <c r="B199" s="48"/>
      <c r="C199" s="44"/>
      <c r="D199" s="31" t="s">
        <v>37</v>
      </c>
      <c r="E199" s="78">
        <f>SUM(F199:I199)</f>
        <v>0</v>
      </c>
      <c r="F199" s="78">
        <v>0</v>
      </c>
      <c r="G199" s="78">
        <v>0</v>
      </c>
      <c r="H199" s="78">
        <v>0</v>
      </c>
      <c r="I199" s="78">
        <v>0</v>
      </c>
      <c r="J199" s="44"/>
    </row>
    <row r="200" spans="1:10" ht="25.5" customHeight="1">
      <c r="A200" s="44"/>
      <c r="B200" s="48"/>
      <c r="C200" s="44"/>
      <c r="D200" s="9" t="s">
        <v>38</v>
      </c>
      <c r="E200" s="79">
        <f aca="true" t="shared" si="13" ref="E200:E230">SUM(F200:I200)</f>
        <v>0</v>
      </c>
      <c r="F200" s="79">
        <v>0</v>
      </c>
      <c r="G200" s="79">
        <v>0</v>
      </c>
      <c r="H200" s="79">
        <v>0</v>
      </c>
      <c r="I200" s="79">
        <v>0</v>
      </c>
      <c r="J200" s="44"/>
    </row>
    <row r="201" spans="1:10" ht="25.5" customHeight="1">
      <c r="A201" s="44"/>
      <c r="B201" s="48"/>
      <c r="C201" s="44"/>
      <c r="D201" s="9" t="s">
        <v>39</v>
      </c>
      <c r="E201" s="79">
        <f t="shared" si="13"/>
        <v>0</v>
      </c>
      <c r="F201" s="79">
        <v>0</v>
      </c>
      <c r="G201" s="79">
        <v>0</v>
      </c>
      <c r="H201" s="79">
        <v>0</v>
      </c>
      <c r="I201" s="79">
        <v>0</v>
      </c>
      <c r="J201" s="44"/>
    </row>
    <row r="202" spans="1:10" ht="25.5" customHeight="1">
      <c r="A202" s="44"/>
      <c r="B202" s="48"/>
      <c r="C202" s="44"/>
      <c r="D202" s="9" t="s">
        <v>40</v>
      </c>
      <c r="E202" s="79">
        <f t="shared" si="13"/>
        <v>0</v>
      </c>
      <c r="F202" s="79">
        <v>0</v>
      </c>
      <c r="G202" s="79">
        <v>0</v>
      </c>
      <c r="H202" s="79">
        <v>0</v>
      </c>
      <c r="I202" s="79">
        <v>0</v>
      </c>
      <c r="J202" s="44"/>
    </row>
    <row r="203" spans="1:10" ht="25.5" customHeight="1">
      <c r="A203" s="44"/>
      <c r="B203" s="48"/>
      <c r="C203" s="44"/>
      <c r="D203" s="5" t="s">
        <v>41</v>
      </c>
      <c r="E203" s="79">
        <f t="shared" si="13"/>
        <v>0</v>
      </c>
      <c r="F203" s="79">
        <v>0</v>
      </c>
      <c r="G203" s="79">
        <v>0</v>
      </c>
      <c r="H203" s="79">
        <v>0</v>
      </c>
      <c r="I203" s="79">
        <v>0</v>
      </c>
      <c r="J203" s="45"/>
    </row>
    <row r="204" spans="1:10" ht="25.5" customHeight="1">
      <c r="A204" s="43">
        <v>33</v>
      </c>
      <c r="B204" s="43" t="s">
        <v>104</v>
      </c>
      <c r="C204" s="43" t="s">
        <v>35</v>
      </c>
      <c r="D204" s="31" t="s">
        <v>36</v>
      </c>
      <c r="E204" s="78">
        <f t="shared" si="13"/>
        <v>50501.5</v>
      </c>
      <c r="F204" s="79">
        <v>23069.3</v>
      </c>
      <c r="G204" s="78">
        <v>3755.5</v>
      </c>
      <c r="H204" s="78">
        <v>0</v>
      </c>
      <c r="I204" s="88">
        <v>23676.7</v>
      </c>
      <c r="J204" s="43" t="s">
        <v>99</v>
      </c>
    </row>
    <row r="205" spans="1:10" ht="25.5" customHeight="1">
      <c r="A205" s="44"/>
      <c r="B205" s="44"/>
      <c r="C205" s="44"/>
      <c r="D205" s="31" t="s">
        <v>37</v>
      </c>
      <c r="E205" s="78">
        <f>SUM(F205:I205)</f>
        <v>15670</v>
      </c>
      <c r="F205" s="78">
        <v>8085.7</v>
      </c>
      <c r="G205" s="78">
        <v>1316.3</v>
      </c>
      <c r="H205" s="78">
        <v>0</v>
      </c>
      <c r="I205" s="88">
        <v>6268</v>
      </c>
      <c r="J205" s="44"/>
    </row>
    <row r="206" spans="1:10" ht="25.5" customHeight="1">
      <c r="A206" s="44"/>
      <c r="B206" s="44"/>
      <c r="C206" s="44"/>
      <c r="D206" s="31" t="s">
        <v>38</v>
      </c>
      <c r="E206" s="78">
        <f t="shared" si="13"/>
        <v>0</v>
      </c>
      <c r="F206" s="79">
        <v>0</v>
      </c>
      <c r="G206" s="78">
        <v>0</v>
      </c>
      <c r="H206" s="78">
        <v>0</v>
      </c>
      <c r="I206" s="78">
        <v>0</v>
      </c>
      <c r="J206" s="44"/>
    </row>
    <row r="207" spans="1:10" ht="25.5" customHeight="1">
      <c r="A207" s="44"/>
      <c r="B207" s="44"/>
      <c r="C207" s="44"/>
      <c r="D207" s="9" t="s">
        <v>39</v>
      </c>
      <c r="E207" s="79">
        <f t="shared" si="13"/>
        <v>0</v>
      </c>
      <c r="F207" s="79">
        <v>0</v>
      </c>
      <c r="G207" s="79">
        <v>0</v>
      </c>
      <c r="H207" s="79">
        <v>0</v>
      </c>
      <c r="I207" s="79">
        <v>0</v>
      </c>
      <c r="J207" s="44"/>
    </row>
    <row r="208" spans="1:10" ht="25.5" customHeight="1">
      <c r="A208" s="44"/>
      <c r="B208" s="44"/>
      <c r="C208" s="44"/>
      <c r="D208" s="9" t="s">
        <v>40</v>
      </c>
      <c r="E208" s="79">
        <f t="shared" si="13"/>
        <v>0</v>
      </c>
      <c r="F208" s="79">
        <v>0</v>
      </c>
      <c r="G208" s="79">
        <v>0</v>
      </c>
      <c r="H208" s="79">
        <v>0</v>
      </c>
      <c r="I208" s="79">
        <v>0</v>
      </c>
      <c r="J208" s="44"/>
    </row>
    <row r="209" spans="1:10" ht="25.5" customHeight="1">
      <c r="A209" s="45"/>
      <c r="B209" s="45"/>
      <c r="C209" s="45"/>
      <c r="D209" s="5" t="s">
        <v>41</v>
      </c>
      <c r="E209" s="79">
        <f t="shared" si="13"/>
        <v>0</v>
      </c>
      <c r="F209" s="79">
        <v>0</v>
      </c>
      <c r="G209" s="79">
        <v>0</v>
      </c>
      <c r="H209" s="79">
        <v>0</v>
      </c>
      <c r="I209" s="79">
        <v>0</v>
      </c>
      <c r="J209" s="45"/>
    </row>
    <row r="210" spans="1:10" ht="25.5" customHeight="1">
      <c r="A210" s="43">
        <v>34</v>
      </c>
      <c r="B210" s="43" t="s">
        <v>98</v>
      </c>
      <c r="C210" s="43" t="s">
        <v>35</v>
      </c>
      <c r="D210" s="31" t="s">
        <v>36</v>
      </c>
      <c r="E210" s="78">
        <f t="shared" si="13"/>
        <v>7844.3</v>
      </c>
      <c r="F210" s="79">
        <v>6746.1</v>
      </c>
      <c r="G210" s="78">
        <v>1098.2</v>
      </c>
      <c r="H210" s="78">
        <v>0</v>
      </c>
      <c r="I210" s="78">
        <v>0</v>
      </c>
      <c r="J210" s="43" t="s">
        <v>91</v>
      </c>
    </row>
    <row r="211" spans="1:10" ht="25.5" customHeight="1">
      <c r="A211" s="44"/>
      <c r="B211" s="44"/>
      <c r="C211" s="44"/>
      <c r="D211" s="31" t="s">
        <v>37</v>
      </c>
      <c r="E211" s="78">
        <f t="shared" si="13"/>
        <v>7649.5</v>
      </c>
      <c r="F211" s="78">
        <v>4063.9</v>
      </c>
      <c r="G211" s="78">
        <v>3585.6</v>
      </c>
      <c r="H211" s="78">
        <v>0</v>
      </c>
      <c r="I211" s="78">
        <v>0</v>
      </c>
      <c r="J211" s="44"/>
    </row>
    <row r="212" spans="1:10" ht="25.5" customHeight="1">
      <c r="A212" s="44"/>
      <c r="B212" s="44"/>
      <c r="C212" s="44"/>
      <c r="D212" s="31" t="s">
        <v>38</v>
      </c>
      <c r="E212" s="78">
        <f t="shared" si="13"/>
        <v>9586</v>
      </c>
      <c r="F212" s="79">
        <v>5442</v>
      </c>
      <c r="G212" s="78">
        <v>4144</v>
      </c>
      <c r="H212" s="78">
        <v>0</v>
      </c>
      <c r="I212" s="78">
        <v>0</v>
      </c>
      <c r="J212" s="44"/>
    </row>
    <row r="213" spans="1:10" ht="25.5" customHeight="1">
      <c r="A213" s="44"/>
      <c r="B213" s="44"/>
      <c r="C213" s="44"/>
      <c r="D213" s="9" t="s">
        <v>39</v>
      </c>
      <c r="E213" s="79">
        <f t="shared" si="13"/>
        <v>0</v>
      </c>
      <c r="F213" s="79">
        <v>0</v>
      </c>
      <c r="G213" s="79">
        <v>0</v>
      </c>
      <c r="H213" s="79">
        <v>0</v>
      </c>
      <c r="I213" s="79">
        <v>0</v>
      </c>
      <c r="J213" s="44"/>
    </row>
    <row r="214" spans="1:10" ht="25.5" customHeight="1">
      <c r="A214" s="44"/>
      <c r="B214" s="44"/>
      <c r="C214" s="44"/>
      <c r="D214" s="9" t="s">
        <v>40</v>
      </c>
      <c r="E214" s="79">
        <f t="shared" si="13"/>
        <v>0</v>
      </c>
      <c r="F214" s="79">
        <v>0</v>
      </c>
      <c r="G214" s="79">
        <v>0</v>
      </c>
      <c r="H214" s="79">
        <v>0</v>
      </c>
      <c r="I214" s="79">
        <v>0</v>
      </c>
      <c r="J214" s="44"/>
    </row>
    <row r="215" spans="1:10" ht="25.5" customHeight="1">
      <c r="A215" s="44"/>
      <c r="B215" s="44"/>
      <c r="C215" s="44"/>
      <c r="D215" s="5" t="s">
        <v>41</v>
      </c>
      <c r="E215" s="79">
        <f t="shared" si="13"/>
        <v>0</v>
      </c>
      <c r="F215" s="79">
        <v>0</v>
      </c>
      <c r="G215" s="79">
        <v>0</v>
      </c>
      <c r="H215" s="79">
        <v>0</v>
      </c>
      <c r="I215" s="79">
        <v>0</v>
      </c>
      <c r="J215" s="45"/>
    </row>
    <row r="216" spans="1:10" ht="25.5" customHeight="1">
      <c r="A216" s="43">
        <v>35</v>
      </c>
      <c r="B216" s="43" t="s">
        <v>97</v>
      </c>
      <c r="C216" s="43" t="s">
        <v>35</v>
      </c>
      <c r="D216" s="31" t="s">
        <v>36</v>
      </c>
      <c r="E216" s="78">
        <f>SUM(F216:I216)</f>
        <v>2224.6</v>
      </c>
      <c r="F216" s="79">
        <v>1913.2</v>
      </c>
      <c r="G216" s="78">
        <v>311.4</v>
      </c>
      <c r="H216" s="78">
        <v>0</v>
      </c>
      <c r="I216" s="78">
        <v>0</v>
      </c>
      <c r="J216" s="43" t="s">
        <v>101</v>
      </c>
    </row>
    <row r="217" spans="1:10" ht="25.5" customHeight="1">
      <c r="A217" s="44"/>
      <c r="B217" s="44"/>
      <c r="C217" s="44"/>
      <c r="D217" s="31" t="s">
        <v>37</v>
      </c>
      <c r="E217" s="78">
        <f t="shared" si="13"/>
        <v>472.5</v>
      </c>
      <c r="F217" s="78">
        <v>406.3</v>
      </c>
      <c r="G217" s="78">
        <v>66.2</v>
      </c>
      <c r="H217" s="78">
        <v>0</v>
      </c>
      <c r="I217" s="78">
        <v>0</v>
      </c>
      <c r="J217" s="44"/>
    </row>
    <row r="218" spans="1:10" ht="25.5" customHeight="1">
      <c r="A218" s="44"/>
      <c r="B218" s="44"/>
      <c r="C218" s="44"/>
      <c r="D218" s="9" t="s">
        <v>38</v>
      </c>
      <c r="E218" s="79">
        <v>0</v>
      </c>
      <c r="F218" s="79">
        <v>0</v>
      </c>
      <c r="G218" s="79">
        <v>0</v>
      </c>
      <c r="H218" s="79">
        <v>0</v>
      </c>
      <c r="I218" s="79">
        <v>0</v>
      </c>
      <c r="J218" s="44"/>
    </row>
    <row r="219" spans="1:10" ht="18" customHeight="1">
      <c r="A219" s="44"/>
      <c r="B219" s="44"/>
      <c r="C219" s="44"/>
      <c r="D219" s="9" t="s">
        <v>39</v>
      </c>
      <c r="E219" s="79">
        <f t="shared" si="13"/>
        <v>0</v>
      </c>
      <c r="F219" s="79">
        <v>0</v>
      </c>
      <c r="G219" s="79">
        <v>0</v>
      </c>
      <c r="H219" s="79">
        <v>0</v>
      </c>
      <c r="I219" s="79">
        <v>0</v>
      </c>
      <c r="J219" s="44"/>
    </row>
    <row r="220" spans="1:10" ht="25.5" customHeight="1">
      <c r="A220" s="44"/>
      <c r="B220" s="44"/>
      <c r="C220" s="44"/>
      <c r="D220" s="9" t="s">
        <v>40</v>
      </c>
      <c r="E220" s="79">
        <f t="shared" si="13"/>
        <v>0</v>
      </c>
      <c r="F220" s="79">
        <v>0</v>
      </c>
      <c r="G220" s="79">
        <v>0</v>
      </c>
      <c r="H220" s="79">
        <v>0</v>
      </c>
      <c r="I220" s="79">
        <v>0</v>
      </c>
      <c r="J220" s="44"/>
    </row>
    <row r="221" spans="1:10" ht="25.5" customHeight="1">
      <c r="A221" s="44"/>
      <c r="B221" s="44"/>
      <c r="C221" s="44"/>
      <c r="D221" s="5" t="s">
        <v>41</v>
      </c>
      <c r="E221" s="79">
        <f t="shared" si="13"/>
        <v>0</v>
      </c>
      <c r="F221" s="79">
        <v>0</v>
      </c>
      <c r="G221" s="79">
        <v>0</v>
      </c>
      <c r="H221" s="79">
        <v>0</v>
      </c>
      <c r="I221" s="79">
        <v>0</v>
      </c>
      <c r="J221" s="45"/>
    </row>
    <row r="222" spans="1:10" ht="25.5" customHeight="1">
      <c r="A222" s="43">
        <v>36</v>
      </c>
      <c r="B222" s="41" t="s">
        <v>105</v>
      </c>
      <c r="C222" s="41" t="s">
        <v>35</v>
      </c>
      <c r="D222" s="33" t="s">
        <v>37</v>
      </c>
      <c r="E222" s="79">
        <f t="shared" si="13"/>
        <v>20835.9</v>
      </c>
      <c r="F222" s="78">
        <v>17918.9</v>
      </c>
      <c r="G222" s="78">
        <v>2917</v>
      </c>
      <c r="H222" s="78">
        <v>0</v>
      </c>
      <c r="I222" s="78">
        <v>0</v>
      </c>
      <c r="J222" s="43" t="s">
        <v>106</v>
      </c>
    </row>
    <row r="223" spans="1:10" ht="25.5" customHeight="1">
      <c r="A223" s="44"/>
      <c r="B223" s="42"/>
      <c r="C223" s="42"/>
      <c r="D223" s="33" t="s">
        <v>38</v>
      </c>
      <c r="E223" s="79">
        <f>SUM(F223:I223)</f>
        <v>15908.2</v>
      </c>
      <c r="F223" s="78">
        <v>15898</v>
      </c>
      <c r="G223" s="78">
        <v>10.2</v>
      </c>
      <c r="H223" s="78">
        <v>0</v>
      </c>
      <c r="I223" s="78">
        <v>0</v>
      </c>
      <c r="J223" s="44"/>
    </row>
    <row r="224" spans="1:10" ht="25.5" customHeight="1">
      <c r="A224" s="44"/>
      <c r="B224" s="42"/>
      <c r="C224" s="42"/>
      <c r="D224" s="31" t="s">
        <v>39</v>
      </c>
      <c r="E224" s="79">
        <f t="shared" si="13"/>
        <v>0</v>
      </c>
      <c r="F224" s="78">
        <v>0</v>
      </c>
      <c r="G224" s="78">
        <v>0</v>
      </c>
      <c r="H224" s="78">
        <v>0</v>
      </c>
      <c r="I224" s="78">
        <v>0</v>
      </c>
      <c r="J224" s="44"/>
    </row>
    <row r="225" spans="1:10" ht="25.5" customHeight="1">
      <c r="A225" s="44"/>
      <c r="B225" s="42"/>
      <c r="C225" s="42"/>
      <c r="D225" s="31" t="s">
        <v>40</v>
      </c>
      <c r="E225" s="79">
        <f t="shared" si="13"/>
        <v>0</v>
      </c>
      <c r="F225" s="78">
        <v>0</v>
      </c>
      <c r="G225" s="78">
        <v>0</v>
      </c>
      <c r="H225" s="78">
        <v>0</v>
      </c>
      <c r="I225" s="78">
        <v>0</v>
      </c>
      <c r="J225" s="44"/>
    </row>
    <row r="226" spans="1:10" ht="25.5" customHeight="1">
      <c r="A226" s="45"/>
      <c r="B226" s="42"/>
      <c r="C226" s="42"/>
      <c r="D226" s="33" t="s">
        <v>41</v>
      </c>
      <c r="E226" s="79">
        <f t="shared" si="13"/>
        <v>0</v>
      </c>
      <c r="F226" s="78">
        <v>0</v>
      </c>
      <c r="G226" s="78">
        <v>0</v>
      </c>
      <c r="H226" s="78">
        <v>0</v>
      </c>
      <c r="I226" s="78">
        <v>0</v>
      </c>
      <c r="J226" s="45"/>
    </row>
    <row r="227" spans="1:10" ht="25.5" customHeight="1">
      <c r="A227" s="43">
        <v>37</v>
      </c>
      <c r="B227" s="41" t="s">
        <v>109</v>
      </c>
      <c r="C227" s="41" t="s">
        <v>35</v>
      </c>
      <c r="D227" s="35" t="s">
        <v>108</v>
      </c>
      <c r="E227" s="78">
        <f t="shared" si="13"/>
        <v>70</v>
      </c>
      <c r="F227" s="78">
        <v>0</v>
      </c>
      <c r="G227" s="78">
        <v>0</v>
      </c>
      <c r="H227" s="78">
        <v>70</v>
      </c>
      <c r="I227" s="78">
        <v>0</v>
      </c>
      <c r="J227" s="41" t="s">
        <v>107</v>
      </c>
    </row>
    <row r="228" spans="1:10" ht="25.5" customHeight="1">
      <c r="A228" s="44"/>
      <c r="B228" s="42"/>
      <c r="C228" s="42"/>
      <c r="D228" s="35" t="s">
        <v>39</v>
      </c>
      <c r="E228" s="78">
        <f>F228+G228+H228</f>
        <v>110</v>
      </c>
      <c r="F228" s="78">
        <v>96.7032</v>
      </c>
      <c r="G228" s="78">
        <v>13.1868</v>
      </c>
      <c r="H228" s="78">
        <v>0.11</v>
      </c>
      <c r="I228" s="78">
        <v>0</v>
      </c>
      <c r="J228" s="42"/>
    </row>
    <row r="229" spans="1:10" ht="25.5" customHeight="1">
      <c r="A229" s="44"/>
      <c r="B229" s="42"/>
      <c r="C229" s="42"/>
      <c r="D229" s="35" t="s">
        <v>40</v>
      </c>
      <c r="E229" s="78">
        <f t="shared" si="13"/>
        <v>100</v>
      </c>
      <c r="F229" s="78">
        <v>0</v>
      </c>
      <c r="G229" s="78">
        <v>0</v>
      </c>
      <c r="H229" s="78">
        <v>100</v>
      </c>
      <c r="I229" s="78">
        <v>0</v>
      </c>
      <c r="J229" s="42"/>
    </row>
    <row r="230" spans="1:10" ht="25.5" customHeight="1">
      <c r="A230" s="44"/>
      <c r="B230" s="42"/>
      <c r="C230" s="42"/>
      <c r="D230" s="41" t="s">
        <v>41</v>
      </c>
      <c r="E230" s="89">
        <f t="shared" si="13"/>
        <v>100</v>
      </c>
      <c r="F230" s="89">
        <v>0</v>
      </c>
      <c r="G230" s="89">
        <v>0</v>
      </c>
      <c r="H230" s="89">
        <v>100</v>
      </c>
      <c r="I230" s="89">
        <v>0</v>
      </c>
      <c r="J230" s="42"/>
    </row>
    <row r="231" spans="1:10" ht="110.25" customHeight="1">
      <c r="A231" s="45"/>
      <c r="B231" s="42"/>
      <c r="C231" s="42"/>
      <c r="D231" s="46"/>
      <c r="E231" s="90"/>
      <c r="F231" s="90"/>
      <c r="G231" s="90"/>
      <c r="H231" s="90"/>
      <c r="I231" s="90"/>
      <c r="J231" s="46"/>
    </row>
    <row r="232" spans="1:11" ht="30" customHeight="1">
      <c r="A232" s="60"/>
      <c r="B232" s="60" t="s">
        <v>17</v>
      </c>
      <c r="C232" s="60"/>
      <c r="D232" s="5" t="s">
        <v>5</v>
      </c>
      <c r="E232" s="91">
        <v>290849</v>
      </c>
      <c r="F232" s="91">
        <f>F21+F66+F34+F110+F107+F121+F132+F143+F154+F154+F165+F176+F187</f>
        <v>50039</v>
      </c>
      <c r="G232" s="91">
        <f>G21+G66+G34+G110+G107+G121+G132+G143+G154+G154+G165+G176+G187</f>
        <v>11407</v>
      </c>
      <c r="H232" s="91">
        <f>H21+H66+H34+H110+H107+H121+H132+H143+H154+H154+H165+H176+H187</f>
        <v>0</v>
      </c>
      <c r="I232" s="91">
        <f>I21+I66+I107+I110+I132+I143+I154+I165+I176+I187</f>
        <v>229403</v>
      </c>
      <c r="J232" s="62"/>
      <c r="K232" s="77"/>
    </row>
    <row r="233" spans="1:10" ht="30" customHeight="1">
      <c r="A233" s="60"/>
      <c r="B233" s="60"/>
      <c r="C233" s="60"/>
      <c r="D233" s="5" t="s">
        <v>6</v>
      </c>
      <c r="E233" s="91">
        <f>E22+E67+E35+E108+E111+E122+E133+E144+E155+E166+E177+E188</f>
        <v>242568</v>
      </c>
      <c r="F233" s="91">
        <f>F22+F67+F35+F108+F111+F122+F133+F144+F155+F166+F177+F188</f>
        <v>65072</v>
      </c>
      <c r="G233" s="91">
        <f>G22+G67+G35+G108+G111+G122+G133+G144+G155+G166+G177+G188</f>
        <v>10886</v>
      </c>
      <c r="H233" s="91">
        <f>H22+H67+H35+H108+H111+H122+H133+H144+H155+H166+H177+H188</f>
        <v>0</v>
      </c>
      <c r="I233" s="91">
        <f>I22+I67+I108+I111+I133+I144+I155+I166+I177+I188+I122</f>
        <v>166610</v>
      </c>
      <c r="J233" s="62"/>
    </row>
    <row r="234" spans="1:10" ht="30" customHeight="1">
      <c r="A234" s="60"/>
      <c r="B234" s="60"/>
      <c r="C234" s="60"/>
      <c r="D234" s="5" t="s">
        <v>7</v>
      </c>
      <c r="E234" s="91">
        <f>E24+E26+E37+E69+E77+E85+E113+E124+E135+E146+E157+E168+E179+E190</f>
        <v>293212.07999999996</v>
      </c>
      <c r="F234" s="91">
        <f>F24+F26+F37+F69+F77+F85+F113+F124+F135+F146+F157+F168+F179+F190</f>
        <v>59050.28</v>
      </c>
      <c r="G234" s="91">
        <f>G24+G26+G37+G69+G77+G85+G113+G124+G135+G146+G157+G168+G179+G190</f>
        <v>17191.8</v>
      </c>
      <c r="H234" s="91">
        <f>H24+H26+H37+H69+H77+H85+H113+H124+H135+H146+H157+H168+H179+H190</f>
        <v>0</v>
      </c>
      <c r="I234" s="91">
        <f>I24+I26+I37+I69+I77+I85+I113+I124+I135+I146+I157+I168+I179+I190</f>
        <v>216970</v>
      </c>
      <c r="J234" s="62"/>
    </row>
    <row r="235" spans="1:10" ht="30" customHeight="1">
      <c r="A235" s="60"/>
      <c r="B235" s="60"/>
      <c r="C235" s="60"/>
      <c r="D235" s="5" t="s">
        <v>36</v>
      </c>
      <c r="E235" s="91">
        <f>E27+E38+E45+E52+E59+E70+E78+E86+E93+E100+E114+E125+E136+E147+E158+E169+E180+E191+E198+E204+E210+E216</f>
        <v>367933.19999999995</v>
      </c>
      <c r="F235" s="91">
        <f>F27+F38+F45+F52+F59+F70+F78+F86+F93+F100+F114+F125+F136+F147+F158+F169+F180+F191+F198+F204+F210+F216</f>
        <v>97528.20000000001</v>
      </c>
      <c r="G235" s="91">
        <f>G27+G38+G45+G52+G59+G70+G78+G86+G93+G100+G114+G125+G136+G147+G158+G169+G180+G191+G198+G204+G210+G216</f>
        <v>13050.200000000003</v>
      </c>
      <c r="H235" s="91">
        <f>H27+H38+H45+H52+H59+H70+H78+H86+H93+H100+H114+H125+H136+H147+H158+H169+H180+H191+H198+H204+H210+H216</f>
        <v>0</v>
      </c>
      <c r="I235" s="91">
        <f>I27+I38+I45+I52+I59+I70+I78+I86+I93+I100+I114+I125+I136+I147+I158+I169+I180+I191+I198+I204+I210+I216</f>
        <v>257354.80000000002</v>
      </c>
      <c r="J235" s="62"/>
    </row>
    <row r="236" spans="1:10" ht="30" customHeight="1">
      <c r="A236" s="60"/>
      <c r="B236" s="60"/>
      <c r="C236" s="60"/>
      <c r="D236" s="5" t="s">
        <v>37</v>
      </c>
      <c r="E236" s="91">
        <f>E28+E39+E46+E53+E60+E71+E79+E87+E94+E101+E115+E126+E137+E148+E159+E170+E181+E192+E199+E205+E211+E217+E222</f>
        <v>431434.5</v>
      </c>
      <c r="F236" s="91">
        <f>F28+F39+F46+F53+F60+F71+F79+F87+F94+F101+F115+F126+F137+F148+F159+F170+F181+F192+F199+F205+F211+F217+F222</f>
        <v>80057.20000000001</v>
      </c>
      <c r="G236" s="91">
        <f>G28+G39+G46+G53+G60+G71+G79+G87+G94+G101+G115+G126+G137+G148+G159+G170+G181+G192+G199+G205+G211+G217+G222</f>
        <v>15957.3</v>
      </c>
      <c r="H236" s="91">
        <f>H28+H39+H46+H53+H60+H71+H79+H87+H94+H101+H115+H126+H137+H148+H159+H170+H181+H192+H199+H205+H211+H217+H222</f>
        <v>0</v>
      </c>
      <c r="I236" s="91">
        <f>I28+I39+I46+I53+I60+I71+I79+I87+I94+I101+I115+I126+I137+I148+I159+I170+I181+I192+I199+I205+I211+I217+I222</f>
        <v>335420</v>
      </c>
      <c r="J236" s="62"/>
    </row>
    <row r="237" spans="1:10" ht="30" customHeight="1">
      <c r="A237" s="60"/>
      <c r="B237" s="60"/>
      <c r="C237" s="60"/>
      <c r="D237" s="5" t="s">
        <v>38</v>
      </c>
      <c r="E237" s="87">
        <f>E29+E40+E47+E54+E61+E72+E80+E88+E95+E102+E116+E127+E138+E149+E160+E171+E182+E193+E200+E206+E212+E218+E223+E227</f>
        <v>312934.2</v>
      </c>
      <c r="F237" s="87">
        <f>F29+F40+F47+F54+F61+F72+F80+F88+F95+F102+F116+F127+F138+F149+F160+F171+F182+F193+F200+F206+F212+F218+F223+F227</f>
        <v>54225.6</v>
      </c>
      <c r="G237" s="87">
        <f>G29+G40+G47+G54+G61+G72+G80+G88+G95+G102+G116+G127+G138+G149+G160+G171+G182+G193+G200+G206+G212+G218+G223+G227</f>
        <v>8638.6</v>
      </c>
      <c r="H237" s="91">
        <f>H29+H40+H47+H54+H61+H72+H80+H88+H95+H102+H116+H127+H138+H149+H160+H171+H182+H193+H200+H206+H212+H218+H223+H227</f>
        <v>70</v>
      </c>
      <c r="I237" s="91">
        <f>I29+I40+I47+I54+I61+I72+I80+I88+I95+I102+I116+I127+I138+I149+I160+I171+I182+I193+I200+I206+I212+I218+I223+I227</f>
        <v>250000</v>
      </c>
      <c r="J237" s="62"/>
    </row>
    <row r="238" spans="1:10" ht="30" customHeight="1">
      <c r="A238" s="60"/>
      <c r="B238" s="60"/>
      <c r="C238" s="60"/>
      <c r="D238" s="5" t="s">
        <v>39</v>
      </c>
      <c r="E238" s="87">
        <f>E30+E41+E48+E55+E62+E73+E81+E89+E96+E103+E117+E128+E139+E150+E161+E172+E183+E194+E201+E207+E213+E219+E224+E228</f>
        <v>220653</v>
      </c>
      <c r="F238" s="87">
        <f aca="true" t="shared" si="14" ref="F238:H240">F30+F41+F48+F55+F62+F73+F81+F89+F96+F103+F117+F128+F139+F150+F161+F172+F183+F194+F201+F207+F213+F219+F224+F228</f>
        <v>12556.7032</v>
      </c>
      <c r="G238" s="87">
        <f t="shared" si="14"/>
        <v>8096.1868</v>
      </c>
      <c r="H238" s="91">
        <f t="shared" si="14"/>
        <v>0.11</v>
      </c>
      <c r="I238" s="91">
        <f>I30+I41+I48+I55+I62+I73+I81+I89+I96+I103+I117+I128+I139+I150+I161+I172+I183+I194+I201+I207+I213+I219+I224+I228</f>
        <v>200000</v>
      </c>
      <c r="J238" s="62"/>
    </row>
    <row r="239" spans="1:10" ht="30" customHeight="1">
      <c r="A239" s="60"/>
      <c r="B239" s="60"/>
      <c r="C239" s="60"/>
      <c r="D239" s="5" t="s">
        <v>40</v>
      </c>
      <c r="E239" s="87">
        <f>E31+E42+E49+E56+E63+E74+E82+E90+E97+E104+E118+E129+E140+E151+E162+E173+E184+E195+E202+E208+E214+E220+E225+E229</f>
        <v>206153</v>
      </c>
      <c r="F239" s="87">
        <f t="shared" si="14"/>
        <v>300</v>
      </c>
      <c r="G239" s="87">
        <f t="shared" si="14"/>
        <v>5303</v>
      </c>
      <c r="H239" s="91">
        <f t="shared" si="14"/>
        <v>100</v>
      </c>
      <c r="I239" s="91">
        <f>I31+I42+I49+I56+I63+I74+I82+I90+I97+I104+I118+I129+I140+I151+I162+I173+I184+I195+I202+I208+I214+I220+I225+I229</f>
        <v>200450</v>
      </c>
      <c r="J239" s="62"/>
    </row>
    <row r="240" spans="1:10" ht="30" customHeight="1">
      <c r="A240" s="60"/>
      <c r="B240" s="60"/>
      <c r="C240" s="60"/>
      <c r="D240" s="5" t="s">
        <v>41</v>
      </c>
      <c r="E240" s="87">
        <f>E32+E43+E50+E57+E64+E75+E83+E91+E98+E105+E119+E130+E141+E152+E163+E174+E185+E196+E203+E209+E215+E221+E226+E230</f>
        <v>207163</v>
      </c>
      <c r="F240" s="87">
        <f t="shared" si="14"/>
        <v>300</v>
      </c>
      <c r="G240" s="87">
        <f t="shared" si="14"/>
        <v>5763</v>
      </c>
      <c r="H240" s="91">
        <f t="shared" si="14"/>
        <v>100</v>
      </c>
      <c r="I240" s="91">
        <f>I32+I43+I50+I57+I64+I75+I83+I91+I98+I105+I119+I130+I141+I152+I163+I174+I185+I196+I203+I209+I215+I221+I226+I230</f>
        <v>201000</v>
      </c>
      <c r="J240" s="62"/>
    </row>
    <row r="241" spans="1:10" ht="81.75" customHeight="1" hidden="1">
      <c r="A241" s="7"/>
      <c r="B241" s="5" t="s">
        <v>17</v>
      </c>
      <c r="C241" s="5"/>
      <c r="D241" s="5" t="s">
        <v>46</v>
      </c>
      <c r="E241" s="86">
        <f>E33+E44+E51+E58+E65+E76+E84+E92+E99+E106+E120+E131+E142+E153+E164+E175+E186+E197+E204+E210+E216+E232</f>
        <v>2226195.7800000003</v>
      </c>
      <c r="F241" s="86">
        <f>SUM(F232:F240)</f>
        <v>419128.98319999996</v>
      </c>
      <c r="G241" s="86">
        <f>SUM(G232:G240)</f>
        <v>96293.0868</v>
      </c>
      <c r="H241" s="91">
        <f>H33+H44+H51+H58+H65+H76+H84+H92+H99+H106+H120+H131+H142+H153+H164+H175+H186+H197+H204+H210+H216+H227+H232</f>
        <v>70</v>
      </c>
      <c r="I241" s="80">
        <f>SUM(I232:I240)</f>
        <v>2057207.8</v>
      </c>
      <c r="J241" s="4"/>
    </row>
    <row r="242" spans="1:10" ht="31.5">
      <c r="A242" s="28"/>
      <c r="B242" s="28"/>
      <c r="C242" s="28"/>
      <c r="D242" s="34" t="s">
        <v>102</v>
      </c>
      <c r="E242" s="92">
        <f>SUM(E232:E240)</f>
        <v>2572899.9799999995</v>
      </c>
      <c r="F242" s="92">
        <f>SUM(F232:F240)</f>
        <v>419128.98319999996</v>
      </c>
      <c r="G242" s="92">
        <f>SUM(G232:G240)</f>
        <v>96293.0868</v>
      </c>
      <c r="H242" s="93">
        <f>SUM(H232:H240)</f>
        <v>270.11</v>
      </c>
      <c r="I242" s="93">
        <f>SUM(I232:I240)</f>
        <v>2057207.8</v>
      </c>
      <c r="J242" s="29"/>
    </row>
    <row r="243" ht="15">
      <c r="J243" s="30" t="s">
        <v>18</v>
      </c>
    </row>
    <row r="245" ht="15">
      <c r="G245" t="s">
        <v>11</v>
      </c>
    </row>
    <row r="248" ht="15">
      <c r="J248" s="6" t="s">
        <v>11</v>
      </c>
    </row>
  </sheetData>
  <sheetProtection/>
  <mergeCells count="206">
    <mergeCell ref="B227:B231"/>
    <mergeCell ref="C227:C231"/>
    <mergeCell ref="J227:J231"/>
    <mergeCell ref="B110:B111"/>
    <mergeCell ref="C110:C111"/>
    <mergeCell ref="J110:J111"/>
    <mergeCell ref="B112:C112"/>
    <mergeCell ref="J121:J122"/>
    <mergeCell ref="B124:B130"/>
    <mergeCell ref="B131:C131"/>
    <mergeCell ref="B51:C51"/>
    <mergeCell ref="J93:J98"/>
    <mergeCell ref="J100:J105"/>
    <mergeCell ref="B107:B108"/>
    <mergeCell ref="C107:C108"/>
    <mergeCell ref="B109:C109"/>
    <mergeCell ref="J107:J108"/>
    <mergeCell ref="B100:B105"/>
    <mergeCell ref="C100:C105"/>
    <mergeCell ref="B106:C106"/>
    <mergeCell ref="B99:C99"/>
    <mergeCell ref="B66:B67"/>
    <mergeCell ref="A66:A67"/>
    <mergeCell ref="C66:C67"/>
    <mergeCell ref="C69:C75"/>
    <mergeCell ref="A85:A91"/>
    <mergeCell ref="B85:B91"/>
    <mergeCell ref="C85:C91"/>
    <mergeCell ref="A26:A32"/>
    <mergeCell ref="J34:J35"/>
    <mergeCell ref="I14:I17"/>
    <mergeCell ref="B52:B57"/>
    <mergeCell ref="C52:C57"/>
    <mergeCell ref="B58:C58"/>
    <mergeCell ref="F14:F17"/>
    <mergeCell ref="G14:G17"/>
    <mergeCell ref="H14:H17"/>
    <mergeCell ref="B36:C36"/>
    <mergeCell ref="A8:J8"/>
    <mergeCell ref="A10:J10"/>
    <mergeCell ref="A21:A22"/>
    <mergeCell ref="H6:J6"/>
    <mergeCell ref="J12:J17"/>
    <mergeCell ref="A19:J20"/>
    <mergeCell ref="A12:A17"/>
    <mergeCell ref="F13:I13"/>
    <mergeCell ref="E13:E17"/>
    <mergeCell ref="C12:C17"/>
    <mergeCell ref="A227:A231"/>
    <mergeCell ref="A110:A111"/>
    <mergeCell ref="J232:J240"/>
    <mergeCell ref="B92:C92"/>
    <mergeCell ref="B23:C23"/>
    <mergeCell ref="B12:B17"/>
    <mergeCell ref="J26:J32"/>
    <mergeCell ref="B34:B35"/>
    <mergeCell ref="J37:J43"/>
    <mergeCell ref="C34:C35"/>
    <mergeCell ref="J69:J75"/>
    <mergeCell ref="J66:J67"/>
    <mergeCell ref="C59:C64"/>
    <mergeCell ref="A232:A240"/>
    <mergeCell ref="B232:B240"/>
    <mergeCell ref="C232:C240"/>
    <mergeCell ref="C77:C83"/>
    <mergeCell ref="B84:C84"/>
    <mergeCell ref="A107:A108"/>
    <mergeCell ref="A100:A105"/>
    <mergeCell ref="J21:J22"/>
    <mergeCell ref="A59:A64"/>
    <mergeCell ref="B59:B64"/>
    <mergeCell ref="A52:A57"/>
    <mergeCell ref="B65:C65"/>
    <mergeCell ref="A93:A98"/>
    <mergeCell ref="B93:B98"/>
    <mergeCell ref="C93:C98"/>
    <mergeCell ref="J59:J64"/>
    <mergeCell ref="B76:C76"/>
    <mergeCell ref="C26:C32"/>
    <mergeCell ref="B44:C44"/>
    <mergeCell ref="E12:I12"/>
    <mergeCell ref="B33:C33"/>
    <mergeCell ref="A34:A35"/>
    <mergeCell ref="B26:B32"/>
    <mergeCell ref="B25:C25"/>
    <mergeCell ref="B37:B43"/>
    <mergeCell ref="B21:B22"/>
    <mergeCell ref="C21:C22"/>
    <mergeCell ref="A9:J9"/>
    <mergeCell ref="A69:A75"/>
    <mergeCell ref="B69:B75"/>
    <mergeCell ref="A77:A83"/>
    <mergeCell ref="B77:B83"/>
    <mergeCell ref="A37:A43"/>
    <mergeCell ref="J45:J50"/>
    <mergeCell ref="A45:A50"/>
    <mergeCell ref="C37:C43"/>
    <mergeCell ref="D12:D17"/>
    <mergeCell ref="C113:C119"/>
    <mergeCell ref="J113:J119"/>
    <mergeCell ref="B121:B122"/>
    <mergeCell ref="A113:A119"/>
    <mergeCell ref="B113:B119"/>
    <mergeCell ref="B45:B50"/>
    <mergeCell ref="C45:C50"/>
    <mergeCell ref="J85:J91"/>
    <mergeCell ref="J52:J57"/>
    <mergeCell ref="J77:J83"/>
    <mergeCell ref="A121:A122"/>
    <mergeCell ref="C121:C122"/>
    <mergeCell ref="B123:C123"/>
    <mergeCell ref="A124:A130"/>
    <mergeCell ref="C124:C130"/>
    <mergeCell ref="J124:J130"/>
    <mergeCell ref="J132:J133"/>
    <mergeCell ref="C135:C141"/>
    <mergeCell ref="B135:B141"/>
    <mergeCell ref="A135:A141"/>
    <mergeCell ref="J135:J141"/>
    <mergeCell ref="B142:C142"/>
    <mergeCell ref="B132:B133"/>
    <mergeCell ref="C132:C133"/>
    <mergeCell ref="A132:A133"/>
    <mergeCell ref="B134:C134"/>
    <mergeCell ref="B143:B144"/>
    <mergeCell ref="C143:C144"/>
    <mergeCell ref="B145:C145"/>
    <mergeCell ref="A143:A144"/>
    <mergeCell ref="J143:J144"/>
    <mergeCell ref="B146:B152"/>
    <mergeCell ref="C146:C152"/>
    <mergeCell ref="B153:C153"/>
    <mergeCell ref="A146:A152"/>
    <mergeCell ref="J146:J152"/>
    <mergeCell ref="B154:B155"/>
    <mergeCell ref="C154:C155"/>
    <mergeCell ref="B156:C156"/>
    <mergeCell ref="A154:A155"/>
    <mergeCell ref="J154:J155"/>
    <mergeCell ref="B157:B163"/>
    <mergeCell ref="B164:C164"/>
    <mergeCell ref="C157:C163"/>
    <mergeCell ref="A157:A163"/>
    <mergeCell ref="J157:J163"/>
    <mergeCell ref="B165:B166"/>
    <mergeCell ref="C165:C166"/>
    <mergeCell ref="B167:C167"/>
    <mergeCell ref="J165:J166"/>
    <mergeCell ref="A165:A166"/>
    <mergeCell ref="B168:B174"/>
    <mergeCell ref="C168:C174"/>
    <mergeCell ref="A168:A174"/>
    <mergeCell ref="J168:J174"/>
    <mergeCell ref="B175:C175"/>
    <mergeCell ref="B176:B177"/>
    <mergeCell ref="C176:C177"/>
    <mergeCell ref="B178:C178"/>
    <mergeCell ref="A176:A177"/>
    <mergeCell ref="J176:J177"/>
    <mergeCell ref="B179:B185"/>
    <mergeCell ref="C179:C185"/>
    <mergeCell ref="B186:C186"/>
    <mergeCell ref="A179:A185"/>
    <mergeCell ref="J179:J185"/>
    <mergeCell ref="B187:B188"/>
    <mergeCell ref="C187:C188"/>
    <mergeCell ref="B197:C197"/>
    <mergeCell ref="B189:C189"/>
    <mergeCell ref="J187:J188"/>
    <mergeCell ref="A187:A188"/>
    <mergeCell ref="B190:B196"/>
    <mergeCell ref="A190:A196"/>
    <mergeCell ref="C190:C196"/>
    <mergeCell ref="J190:J196"/>
    <mergeCell ref="B198:B203"/>
    <mergeCell ref="A198:A203"/>
    <mergeCell ref="C198:C203"/>
    <mergeCell ref="B210:B215"/>
    <mergeCell ref="A210:A215"/>
    <mergeCell ref="C210:C215"/>
    <mergeCell ref="J210:J215"/>
    <mergeCell ref="J198:J203"/>
    <mergeCell ref="B216:B221"/>
    <mergeCell ref="C216:C221"/>
    <mergeCell ref="A216:A221"/>
    <mergeCell ref="J216:J221"/>
    <mergeCell ref="B204:B209"/>
    <mergeCell ref="C204:C209"/>
    <mergeCell ref="A204:A209"/>
    <mergeCell ref="J204:J209"/>
    <mergeCell ref="B222:B226"/>
    <mergeCell ref="C222:C226"/>
    <mergeCell ref="A222:A226"/>
    <mergeCell ref="J222:J226"/>
    <mergeCell ref="D230:D231"/>
    <mergeCell ref="E230:E231"/>
    <mergeCell ref="F230:F231"/>
    <mergeCell ref="G230:G231"/>
    <mergeCell ref="H230:H231"/>
    <mergeCell ref="I230:I231"/>
    <mergeCell ref="H1:J1"/>
    <mergeCell ref="H2:J2"/>
    <mergeCell ref="D6:F6"/>
    <mergeCell ref="H3:J3"/>
    <mergeCell ref="H4:J4"/>
    <mergeCell ref="H5:J5"/>
  </mergeCells>
  <printOptions/>
  <pageMargins left="0.35" right="0.26" top="1.040625" bottom="0.36" header="0.79" footer="0.31496062992125984"/>
  <pageSetup horizontalDpi="600" verticalDpi="600" orientation="landscape" paperSize="9" scale="90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12" t="s">
        <v>19</v>
      </c>
      <c r="C1" s="12"/>
      <c r="D1" s="16"/>
      <c r="E1" s="16"/>
    </row>
    <row r="2" spans="2:5" ht="15">
      <c r="B2" s="12" t="s">
        <v>20</v>
      </c>
      <c r="C2" s="12"/>
      <c r="D2" s="16"/>
      <c r="E2" s="16"/>
    </row>
    <row r="3" spans="2:5" ht="15">
      <c r="B3" s="13"/>
      <c r="C3" s="13"/>
      <c r="D3" s="17"/>
      <c r="E3" s="17"/>
    </row>
    <row r="4" spans="2:5" ht="60">
      <c r="B4" s="13" t="s">
        <v>21</v>
      </c>
      <c r="C4" s="13"/>
      <c r="D4" s="17"/>
      <c r="E4" s="17"/>
    </row>
    <row r="5" spans="2:5" ht="15">
      <c r="B5" s="13"/>
      <c r="C5" s="13"/>
      <c r="D5" s="17"/>
      <c r="E5" s="17"/>
    </row>
    <row r="6" spans="2:5" ht="30">
      <c r="B6" s="12" t="s">
        <v>22</v>
      </c>
      <c r="C6" s="12"/>
      <c r="D6" s="16"/>
      <c r="E6" s="16" t="s">
        <v>23</v>
      </c>
    </row>
    <row r="7" spans="2:5" ht="15.75" thickBot="1">
      <c r="B7" s="13"/>
      <c r="C7" s="13"/>
      <c r="D7" s="17"/>
      <c r="E7" s="17"/>
    </row>
    <row r="8" spans="2:5" ht="45.75" thickBot="1">
      <c r="B8" s="14" t="s">
        <v>24</v>
      </c>
      <c r="C8" s="15"/>
      <c r="D8" s="18"/>
      <c r="E8" s="19">
        <v>1</v>
      </c>
    </row>
    <row r="9" spans="2:5" ht="15">
      <c r="B9" s="13"/>
      <c r="C9" s="13"/>
      <c r="D9" s="17"/>
      <c r="E9" s="17"/>
    </row>
    <row r="10" spans="2:5" ht="15">
      <c r="B10" s="13"/>
      <c r="C10" s="13"/>
      <c r="D10" s="17"/>
      <c r="E10" s="1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Arhitektura</dc:creator>
  <cp:keywords/>
  <dc:description/>
  <cp:lastModifiedBy>SpecSH1</cp:lastModifiedBy>
  <cp:lastPrinted>2023-04-04T07:18:26Z</cp:lastPrinted>
  <dcterms:created xsi:type="dcterms:W3CDTF">2015-09-30T07:41:31Z</dcterms:created>
  <dcterms:modified xsi:type="dcterms:W3CDTF">2023-12-14T10:53:13Z</dcterms:modified>
  <cp:category/>
  <cp:version/>
  <cp:contentType/>
  <cp:contentStatus/>
</cp:coreProperties>
</file>