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C23" i="1"/>
  <c r="BS11"/>
  <c r="BS6"/>
  <c r="BK6"/>
  <c r="CB6"/>
  <c r="CB7"/>
  <c r="CB8"/>
  <c r="CB9"/>
  <c r="CB10"/>
  <c r="CB11"/>
  <c r="CB26" s="1"/>
  <c r="CB12"/>
  <c r="CB13"/>
  <c r="CB14"/>
  <c r="CB15"/>
  <c r="CB16"/>
  <c r="CB17"/>
  <c r="CB18"/>
  <c r="CB19"/>
  <c r="CB20"/>
  <c r="CB21"/>
  <c r="CD23"/>
  <c r="CE23" s="1"/>
  <c r="CB23"/>
  <c r="BD22"/>
  <c r="BB23"/>
  <c r="BA23"/>
  <c r="AZ23"/>
  <c r="BD23" s="1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8"/>
  <c r="CD8"/>
  <c r="CD10"/>
  <c r="CD11"/>
  <c r="CD7"/>
  <c r="CC8"/>
  <c r="CC10"/>
  <c r="CC11"/>
  <c r="CC7"/>
  <c r="BW23"/>
  <c r="BV22"/>
  <c r="BV24" s="1"/>
  <c r="BU22"/>
  <c r="BU24" s="1"/>
  <c r="BT22"/>
  <c r="BT24" s="1"/>
  <c r="BS23"/>
  <c r="BB7"/>
  <c r="BB8"/>
  <c r="BB9"/>
  <c r="BB10"/>
  <c r="BB11"/>
  <c r="BB12"/>
  <c r="BB13"/>
  <c r="BB14"/>
  <c r="BB15"/>
  <c r="BB16"/>
  <c r="BB17"/>
  <c r="BB18"/>
  <c r="BB19"/>
  <c r="BB20"/>
  <c r="BB21"/>
  <c r="BB6"/>
  <c r="BA7"/>
  <c r="BA8"/>
  <c r="BA9"/>
  <c r="BA10"/>
  <c r="BA11"/>
  <c r="BA12"/>
  <c r="BA13"/>
  <c r="BA14"/>
  <c r="BA15"/>
  <c r="BA16"/>
  <c r="BA17"/>
  <c r="BA18"/>
  <c r="BA19"/>
  <c r="BA20"/>
  <c r="BA21"/>
  <c r="BA6"/>
  <c r="AY23"/>
  <c r="AX22"/>
  <c r="AX24" s="1"/>
  <c r="AW22"/>
  <c r="AW24" s="1"/>
  <c r="AV22"/>
  <c r="AV24" s="1"/>
  <c r="AZ24" s="1"/>
  <c r="BD24" s="1"/>
  <c r="BK10"/>
  <c r="BO7"/>
  <c r="CE11"/>
  <c r="Z7"/>
  <c r="Z8"/>
  <c r="Z9"/>
  <c r="BF9" s="1"/>
  <c r="Z10"/>
  <c r="BF10" s="1"/>
  <c r="Z11"/>
  <c r="BF11" s="1"/>
  <c r="Z12"/>
  <c r="Z13"/>
  <c r="BF13" s="1"/>
  <c r="Z14"/>
  <c r="BF14" s="1"/>
  <c r="Z15"/>
  <c r="Z16"/>
  <c r="Z17"/>
  <c r="BF17" s="1"/>
  <c r="Z18"/>
  <c r="BF18" s="1"/>
  <c r="Z19"/>
  <c r="Z20"/>
  <c r="Z21"/>
  <c r="BF21" s="1"/>
  <c r="Z6"/>
  <c r="Y7"/>
  <c r="Y8"/>
  <c r="Y9"/>
  <c r="Y10"/>
  <c r="BE10" s="1"/>
  <c r="Y11"/>
  <c r="Y12"/>
  <c r="Y13"/>
  <c r="BE13" s="1"/>
  <c r="Y14"/>
  <c r="BE14" s="1"/>
  <c r="Y15"/>
  <c r="Y16"/>
  <c r="Y17"/>
  <c r="BE17" s="1"/>
  <c r="Y18"/>
  <c r="BE18" s="1"/>
  <c r="Y19"/>
  <c r="Y20"/>
  <c r="Y21"/>
  <c r="BE21" s="1"/>
  <c r="Y6"/>
  <c r="BE6" s="1"/>
  <c r="BS8"/>
  <c r="AQ23"/>
  <c r="AM23"/>
  <c r="AI23"/>
  <c r="AE23"/>
  <c r="G23"/>
  <c r="E22"/>
  <c r="F22"/>
  <c r="F24" s="1"/>
  <c r="H22"/>
  <c r="H24" s="1"/>
  <c r="I22"/>
  <c r="I24" s="1"/>
  <c r="J22"/>
  <c r="J24" s="1"/>
  <c r="K22"/>
  <c r="K24" s="1"/>
  <c r="L22"/>
  <c r="L24" s="1"/>
  <c r="M22"/>
  <c r="M24" s="1"/>
  <c r="N22"/>
  <c r="N24" s="1"/>
  <c r="O22"/>
  <c r="O24" s="1"/>
  <c r="P22"/>
  <c r="P24" s="1"/>
  <c r="Q22"/>
  <c r="Q24" s="1"/>
  <c r="R22"/>
  <c r="T22"/>
  <c r="T24" s="1"/>
  <c r="U22"/>
  <c r="U24" s="1"/>
  <c r="V22"/>
  <c r="V24" s="1"/>
  <c r="AB22"/>
  <c r="AB24" s="1"/>
  <c r="AC22"/>
  <c r="AD22"/>
  <c r="AD24" s="1"/>
  <c r="AF22"/>
  <c r="AF24" s="1"/>
  <c r="AG22"/>
  <c r="AG24" s="1"/>
  <c r="AH22"/>
  <c r="BB22" s="1"/>
  <c r="BF22" s="1"/>
  <c r="AJ22"/>
  <c r="AJ24" s="1"/>
  <c r="AK22"/>
  <c r="AK24" s="1"/>
  <c r="AL22"/>
  <c r="AL24" s="1"/>
  <c r="AN22"/>
  <c r="AN24" s="1"/>
  <c r="AO22"/>
  <c r="AO24" s="1"/>
  <c r="AP22"/>
  <c r="AR22"/>
  <c r="AR24" s="1"/>
  <c r="AS22"/>
  <c r="AS24" s="1"/>
  <c r="AT22"/>
  <c r="AT24" s="1"/>
  <c r="BH22"/>
  <c r="BH24" s="1"/>
  <c r="BI22"/>
  <c r="BI24" s="1"/>
  <c r="BJ22"/>
  <c r="BJ24" s="1"/>
  <c r="BL22"/>
  <c r="BL24" s="1"/>
  <c r="BM22"/>
  <c r="BM24" s="1"/>
  <c r="BN22"/>
  <c r="BP22"/>
  <c r="BP24" s="1"/>
  <c r="BQ22"/>
  <c r="BQ24" s="1"/>
  <c r="BR22"/>
  <c r="D22"/>
  <c r="D24" s="1"/>
  <c r="BO8"/>
  <c r="CC24" l="1"/>
  <c r="CB24"/>
  <c r="CD22"/>
  <c r="CC22"/>
  <c r="CB22"/>
  <c r="BE9"/>
  <c r="BA22"/>
  <c r="AZ30"/>
  <c r="BA30"/>
  <c r="S22"/>
  <c r="G22"/>
  <c r="BE20"/>
  <c r="BE16"/>
  <c r="BE12"/>
  <c r="BE8"/>
  <c r="BF16"/>
  <c r="BF12"/>
  <c r="BF8"/>
  <c r="BW24"/>
  <c r="BE19"/>
  <c r="BS22"/>
  <c r="AQ22"/>
  <c r="AP24"/>
  <c r="AQ24" s="1"/>
  <c r="BE15"/>
  <c r="BE11"/>
  <c r="BE7"/>
  <c r="BF19"/>
  <c r="BF15"/>
  <c r="CE10"/>
  <c r="AY24"/>
  <c r="BF20"/>
  <c r="Z22"/>
  <c r="BF7"/>
  <c r="AM24"/>
  <c r="CE7"/>
  <c r="BF6"/>
  <c r="AU24"/>
  <c r="W24"/>
  <c r="AH24"/>
  <c r="AC24"/>
  <c r="AE24" s="1"/>
  <c r="AE22"/>
  <c r="BK22"/>
  <c r="BR24"/>
  <c r="BS24" s="1"/>
  <c r="AI22"/>
  <c r="R24"/>
  <c r="S24" s="1"/>
  <c r="AM22"/>
  <c r="BR26"/>
  <c r="BK24"/>
  <c r="BN24"/>
  <c r="BO24" s="1"/>
  <c r="BO22"/>
  <c r="BQ26"/>
  <c r="Y22"/>
  <c r="AA22" s="1"/>
  <c r="E24"/>
  <c r="G24" s="1"/>
  <c r="BC22"/>
  <c r="Z23"/>
  <c r="Y23"/>
  <c r="BE23" s="1"/>
  <c r="BO11"/>
  <c r="AU23"/>
  <c r="AQ8"/>
  <c r="BA24" l="1"/>
  <c r="AA23"/>
  <c r="BF23"/>
  <c r="BF30" s="1"/>
  <c r="BE22"/>
  <c r="CD24"/>
  <c r="CE24" s="1"/>
  <c r="AI24"/>
  <c r="BB24"/>
  <c r="CE22"/>
  <c r="BC23"/>
  <c r="Z24"/>
  <c r="Y24"/>
  <c r="BE24" s="1"/>
  <c r="W23"/>
  <c r="S8"/>
  <c r="CE8"/>
  <c r="AM13"/>
  <c r="AM7"/>
  <c r="AM8"/>
  <c r="AM6"/>
  <c r="AI13"/>
  <c r="AE15"/>
  <c r="AM12"/>
  <c r="AI12"/>
  <c r="AM11"/>
  <c r="BD21"/>
  <c r="BC8"/>
  <c r="BC10"/>
  <c r="BC16"/>
  <c r="BC18"/>
  <c r="AA8"/>
  <c r="BC9"/>
  <c r="BC11"/>
  <c r="BC13"/>
  <c r="BC14"/>
  <c r="BC17"/>
  <c r="BC20"/>
  <c r="BC21"/>
  <c r="BC6"/>
  <c r="BC7"/>
  <c r="AE20"/>
  <c r="AI8"/>
  <c r="AE10"/>
  <c r="AE14"/>
  <c r="AE6"/>
  <c r="AE21"/>
  <c r="AI6"/>
  <c r="AE13"/>
  <c r="AE8"/>
  <c r="BK23"/>
  <c r="AE7"/>
  <c r="AE17"/>
  <c r="AE9"/>
  <c r="AE16"/>
  <c r="G19"/>
  <c r="G15"/>
  <c r="AE18"/>
  <c r="AE11"/>
  <c r="G17"/>
  <c r="G20"/>
  <c r="G9"/>
  <c r="BF24" l="1"/>
  <c r="BC24"/>
  <c r="AA24"/>
  <c r="BC12"/>
  <c r="AA18"/>
  <c r="AA16"/>
  <c r="AA14"/>
  <c r="AA11"/>
  <c r="BG21"/>
  <c r="BG10"/>
  <c r="AA20"/>
  <c r="BG15"/>
  <c r="BG12"/>
  <c r="BG6"/>
  <c r="BG19"/>
  <c r="BG17"/>
  <c r="AA6"/>
  <c r="AA19"/>
  <c r="AA17"/>
  <c r="AA15"/>
  <c r="AA12"/>
  <c r="AA10"/>
  <c r="BG20"/>
  <c r="BG18"/>
  <c r="BG16"/>
  <c r="BG14"/>
  <c r="BG8"/>
  <c r="BG9"/>
  <c r="AA9"/>
  <c r="BG7"/>
  <c r="AA7"/>
  <c r="AA13"/>
  <c r="BG13"/>
  <c r="G14"/>
  <c r="G7"/>
  <c r="BG23"/>
  <c r="X23"/>
  <c r="X19"/>
  <c r="BD19" s="1"/>
  <c r="G6"/>
  <c r="G8"/>
  <c r="G10"/>
  <c r="G11"/>
  <c r="G12"/>
  <c r="G13"/>
  <c r="G16"/>
  <c r="G18"/>
  <c r="X7"/>
  <c r="BD7" s="1"/>
  <c r="X8"/>
  <c r="BD8" s="1"/>
  <c r="X9"/>
  <c r="BD9" s="1"/>
  <c r="X10"/>
  <c r="BD10" s="1"/>
  <c r="X11"/>
  <c r="BD11" s="1"/>
  <c r="X12"/>
  <c r="BD12" s="1"/>
  <c r="X13"/>
  <c r="BD13" s="1"/>
  <c r="X14"/>
  <c r="BD14" s="1"/>
  <c r="X15"/>
  <c r="BD15" s="1"/>
  <c r="X16"/>
  <c r="BD16" s="1"/>
  <c r="X17"/>
  <c r="BD17" s="1"/>
  <c r="X18"/>
  <c r="BD18" s="1"/>
  <c r="X20"/>
  <c r="BD20" s="1"/>
  <c r="X6"/>
  <c r="BD6" l="1"/>
  <c r="X22"/>
  <c r="X24" s="1"/>
  <c r="BG11"/>
  <c r="BG24" l="1"/>
  <c r="BG22"/>
</calcChain>
</file>

<file path=xl/sharedStrings.xml><?xml version="1.0" encoding="utf-8"?>
<sst xmlns="http://schemas.openxmlformats.org/spreadsheetml/2006/main" count="122" uniqueCount="45">
  <si>
    <t>озимая пшеница</t>
  </si>
  <si>
    <t>обмолот, га</t>
  </si>
  <si>
    <t>урож-ть, ц/га</t>
  </si>
  <si>
    <t>тритикале</t>
  </si>
  <si>
    <t>намолот, т</t>
  </si>
  <si>
    <t>озимые всего</t>
  </si>
  <si>
    <t>Наименование хозяйства</t>
  </si>
  <si>
    <t>№ п/п</t>
  </si>
  <si>
    <t>Всего коллективных</t>
  </si>
  <si>
    <t>Крестьянские хозяйства</t>
  </si>
  <si>
    <t>Итого по району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</si>
  <si>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</si>
  <si>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</si>
  <si>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</si>
  <si>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</si>
  <si>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</si>
  <si>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ОАО "Пригородное"</t>
  </si>
  <si>
    <t>ООО "Дон"</t>
  </si>
  <si>
    <t>СПК "Красная Звезда"</t>
  </si>
  <si>
    <t>СПК "Осиновский"</t>
  </si>
  <si>
    <t>план, га</t>
  </si>
  <si>
    <t>ООО "ВТС-Агро"</t>
  </si>
  <si>
    <t>ООО "Ника"</t>
  </si>
  <si>
    <t>ООО "Агрочир"</t>
  </si>
  <si>
    <t>ООО "Бурацкий"</t>
  </si>
  <si>
    <t>АПТ</t>
  </si>
  <si>
    <t>СХТ</t>
  </si>
  <si>
    <t>озимая рожь</t>
  </si>
  <si>
    <t>ячмень</t>
  </si>
  <si>
    <t>Прочие</t>
  </si>
  <si>
    <t>яровая пшеница</t>
  </si>
  <si>
    <t>яровые всего</t>
  </si>
  <si>
    <t>зерновые всего</t>
  </si>
  <si>
    <t>горчица</t>
  </si>
  <si>
    <t>нут</t>
  </si>
  <si>
    <t>технические всего</t>
  </si>
  <si>
    <t>озимая тритикале</t>
  </si>
  <si>
    <t>овес</t>
  </si>
  <si>
    <t>яровые тритикале</t>
  </si>
  <si>
    <t>лен</t>
  </si>
  <si>
    <t>сафлор</t>
  </si>
  <si>
    <t>просо</t>
  </si>
  <si>
    <t>Рыжик озимый</t>
  </si>
  <si>
    <t>Подсолнечник</t>
  </si>
  <si>
    <t>Полевые работы  по сельскохозяйственным предприятиям Суровикинского муниципального района на 30.08.2017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</si>
</sst>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3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4" fillId="3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0"/>
  <sheetViews>
    <sheetView tabSelected="1" zoomScale="90" zoomScaleNormal="90" workbookViewId="0">
      <pane xSplit="2" topLeftCell="C1" activePane="topRight" state="frozen"/>
      <selection pane="topRight" activeCell="G5" sqref="G5"/>
    </sheetView>
  </sheetViews>
  <sheetFormatPr defaultRowHeight="15"/>
  <cols>
    <col min="1" max="1" width="5.42578125" customWidth="1"/>
    <col min="2" max="2" width="30.140625" customWidth="1"/>
    <col min="3" max="3" width="11.28515625" customWidth="1"/>
    <col min="4" max="5" width="9.7109375" customWidth="1"/>
    <col min="6" max="6" width="10" customWidth="1"/>
    <col min="7" max="7" width="8.7109375" customWidth="1"/>
    <col min="8" max="8" width="0.140625" hidden="1" customWidth="1"/>
    <col min="9" max="11" width="8.5703125" hidden="1" customWidth="1"/>
    <col min="12" max="13" width="8" hidden="1" customWidth="1"/>
    <col min="14" max="14" width="7.140625" hidden="1" customWidth="1"/>
    <col min="15" max="15" width="8.140625" hidden="1" customWidth="1"/>
    <col min="16" max="23" width="8.140625" customWidth="1"/>
    <col min="24" max="25" width="9.140625" customWidth="1"/>
    <col min="26" max="26" width="11.5703125" customWidth="1"/>
    <col min="27" max="27" width="7.7109375" customWidth="1"/>
    <col min="31" max="31" width="8.140625" customWidth="1"/>
    <col min="32" max="32" width="7.85546875" customWidth="1"/>
    <col min="33" max="35" width="7.5703125" customWidth="1"/>
    <col min="39" max="47" width="8.5703125" customWidth="1"/>
    <col min="53" max="53" width="10.28515625" customWidth="1"/>
    <col min="54" max="54" width="11.42578125" customWidth="1"/>
    <col min="56" max="56" width="9.28515625" customWidth="1"/>
    <col min="57" max="57" width="11" customWidth="1"/>
    <col min="58" max="58" width="12.5703125" customWidth="1"/>
    <col min="59" max="67" width="7.42578125" customWidth="1"/>
    <col min="68" max="68" width="10.85546875" customWidth="1"/>
    <col min="69" max="69" width="7.85546875" customWidth="1"/>
    <col min="70" max="70" width="8" customWidth="1"/>
    <col min="71" max="71" width="7.85546875" customWidth="1"/>
    <col min="75" max="75" width="11.5703125" customWidth="1"/>
    <col min="78" max="78" width="11.140625" customWidth="1"/>
  </cols>
  <sheetData>
    <row r="1" spans="1:83" ht="4.5" customHeight="1">
      <c r="E1" s="1"/>
    </row>
    <row r="2" spans="1:83" ht="21.75" hidden="1" customHeight="1"/>
    <row r="3" spans="1:83" ht="27.75" customHeight="1">
      <c r="A3" s="39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1:83" ht="23.25" customHeight="1">
      <c r="A4" s="56" t="s">
        <v>7</v>
      </c>
      <c r="B4" s="52" t="s">
        <v>6</v>
      </c>
      <c r="C4" s="53"/>
      <c r="D4" s="47" t="s">
        <v>0</v>
      </c>
      <c r="E4" s="48"/>
      <c r="F4" s="48"/>
      <c r="G4" s="49"/>
      <c r="H4" s="44" t="s">
        <v>27</v>
      </c>
      <c r="I4" s="45"/>
      <c r="J4" s="45"/>
      <c r="K4" s="46"/>
      <c r="L4" s="44" t="s">
        <v>3</v>
      </c>
      <c r="M4" s="45"/>
      <c r="N4" s="45"/>
      <c r="O4" s="46"/>
      <c r="P4" s="44" t="s">
        <v>36</v>
      </c>
      <c r="Q4" s="45"/>
      <c r="R4" s="45"/>
      <c r="S4" s="46"/>
      <c r="T4" s="50" t="s">
        <v>27</v>
      </c>
      <c r="U4" s="50"/>
      <c r="V4" s="50"/>
      <c r="W4" s="50"/>
      <c r="X4" s="44" t="s">
        <v>5</v>
      </c>
      <c r="Y4" s="45"/>
      <c r="Z4" s="45"/>
      <c r="AA4" s="46"/>
      <c r="AB4" s="36" t="s">
        <v>28</v>
      </c>
      <c r="AC4" s="37"/>
      <c r="AD4" s="37"/>
      <c r="AE4" s="38"/>
      <c r="AF4" s="36" t="s">
        <v>30</v>
      </c>
      <c r="AG4" s="37"/>
      <c r="AH4" s="37"/>
      <c r="AI4" s="38"/>
      <c r="AJ4" s="36" t="s">
        <v>34</v>
      </c>
      <c r="AK4" s="37"/>
      <c r="AL4" s="37"/>
      <c r="AM4" s="38"/>
      <c r="AN4" s="36" t="s">
        <v>37</v>
      </c>
      <c r="AO4" s="37"/>
      <c r="AP4" s="37"/>
      <c r="AQ4" s="38"/>
      <c r="AR4" s="36" t="s">
        <v>38</v>
      </c>
      <c r="AS4" s="37"/>
      <c r="AT4" s="37"/>
      <c r="AU4" s="38"/>
      <c r="AV4" s="36" t="s">
        <v>41</v>
      </c>
      <c r="AW4" s="37"/>
      <c r="AX4" s="37"/>
      <c r="AY4" s="38"/>
      <c r="AZ4" s="36" t="s">
        <v>31</v>
      </c>
      <c r="BA4" s="37"/>
      <c r="BB4" s="37"/>
      <c r="BC4" s="38"/>
      <c r="BD4" s="36" t="s">
        <v>32</v>
      </c>
      <c r="BE4" s="37"/>
      <c r="BF4" s="37"/>
      <c r="BG4" s="38"/>
      <c r="BH4" s="36" t="s">
        <v>33</v>
      </c>
      <c r="BI4" s="37"/>
      <c r="BJ4" s="37"/>
      <c r="BK4" s="38"/>
      <c r="BL4" s="36" t="s">
        <v>39</v>
      </c>
      <c r="BM4" s="37"/>
      <c r="BN4" s="37"/>
      <c r="BO4" s="38"/>
      <c r="BP4" s="36" t="s">
        <v>40</v>
      </c>
      <c r="BQ4" s="37"/>
      <c r="BR4" s="37"/>
      <c r="BS4" s="38"/>
      <c r="BT4" s="36" t="s">
        <v>42</v>
      </c>
      <c r="BU4" s="37"/>
      <c r="BV4" s="37"/>
      <c r="BW4" s="38"/>
      <c r="BX4" s="36" t="s">
        <v>43</v>
      </c>
      <c r="BY4" s="37"/>
      <c r="BZ4" s="37"/>
      <c r="CA4" s="38"/>
      <c r="CB4" s="36" t="s">
        <v>35</v>
      </c>
      <c r="CC4" s="37"/>
      <c r="CD4" s="37"/>
      <c r="CE4" s="38"/>
    </row>
    <row r="5" spans="1:83" ht="87">
      <c r="A5" s="57"/>
      <c r="B5" s="54"/>
      <c r="C5" s="55"/>
      <c r="D5" s="5" t="s">
        <v>20</v>
      </c>
      <c r="E5" s="5" t="s">
        <v>1</v>
      </c>
      <c r="F5" s="5" t="s">
        <v>4</v>
      </c>
      <c r="G5" s="5" t="s">
        <v>2</v>
      </c>
      <c r="H5" s="5" t="s">
        <v>20</v>
      </c>
      <c r="I5" s="5" t="s">
        <v>1</v>
      </c>
      <c r="J5" s="5" t="s">
        <v>4</v>
      </c>
      <c r="K5" s="5" t="s">
        <v>2</v>
      </c>
      <c r="L5" s="5" t="s">
        <v>20</v>
      </c>
      <c r="M5" s="5" t="s">
        <v>1</v>
      </c>
      <c r="N5" s="5" t="s">
        <v>4</v>
      </c>
      <c r="O5" s="5" t="s">
        <v>2</v>
      </c>
      <c r="P5" s="5" t="s">
        <v>20</v>
      </c>
      <c r="Q5" s="5" t="s">
        <v>1</v>
      </c>
      <c r="R5" s="5" t="s">
        <v>4</v>
      </c>
      <c r="S5" s="5" t="s">
        <v>2</v>
      </c>
      <c r="T5" s="5" t="s">
        <v>20</v>
      </c>
      <c r="U5" s="5" t="s">
        <v>1</v>
      </c>
      <c r="V5" s="5" t="s">
        <v>4</v>
      </c>
      <c r="W5" s="5" t="s">
        <v>2</v>
      </c>
      <c r="X5" s="5" t="s">
        <v>20</v>
      </c>
      <c r="Y5" s="5" t="s">
        <v>1</v>
      </c>
      <c r="Z5" s="5" t="s">
        <v>4</v>
      </c>
      <c r="AA5" s="5" t="s">
        <v>2</v>
      </c>
      <c r="AB5" s="5" t="s">
        <v>20</v>
      </c>
      <c r="AC5" s="5" t="s">
        <v>1</v>
      </c>
      <c r="AD5" s="5" t="s">
        <v>4</v>
      </c>
      <c r="AE5" s="5" t="s">
        <v>2</v>
      </c>
      <c r="AF5" s="5" t="s">
        <v>20</v>
      </c>
      <c r="AG5" s="5" t="s">
        <v>1</v>
      </c>
      <c r="AH5" s="5" t="s">
        <v>4</v>
      </c>
      <c r="AI5" s="5" t="s">
        <v>2</v>
      </c>
      <c r="AJ5" s="5" t="s">
        <v>20</v>
      </c>
      <c r="AK5" s="5" t="s">
        <v>1</v>
      </c>
      <c r="AL5" s="5" t="s">
        <v>4</v>
      </c>
      <c r="AM5" s="5" t="s">
        <v>2</v>
      </c>
      <c r="AN5" s="5" t="s">
        <v>20</v>
      </c>
      <c r="AO5" s="5" t="s">
        <v>1</v>
      </c>
      <c r="AP5" s="5" t="s">
        <v>4</v>
      </c>
      <c r="AQ5" s="5" t="s">
        <v>2</v>
      </c>
      <c r="AR5" s="5" t="s">
        <v>20</v>
      </c>
      <c r="AS5" s="5" t="s">
        <v>1</v>
      </c>
      <c r="AT5" s="5" t="s">
        <v>4</v>
      </c>
      <c r="AU5" s="5" t="s">
        <v>2</v>
      </c>
      <c r="AV5" s="5" t="s">
        <v>20</v>
      </c>
      <c r="AW5" s="5" t="s">
        <v>1</v>
      </c>
      <c r="AX5" s="5" t="s">
        <v>4</v>
      </c>
      <c r="AY5" s="5" t="s">
        <v>2</v>
      </c>
      <c r="AZ5" s="5" t="s">
        <v>20</v>
      </c>
      <c r="BA5" s="5" t="s">
        <v>1</v>
      </c>
      <c r="BB5" s="5" t="s">
        <v>4</v>
      </c>
      <c r="BC5" s="5" t="s">
        <v>2</v>
      </c>
      <c r="BD5" s="5" t="s">
        <v>20</v>
      </c>
      <c r="BE5" s="5" t="s">
        <v>1</v>
      </c>
      <c r="BF5" s="5" t="s">
        <v>4</v>
      </c>
      <c r="BG5" s="5" t="s">
        <v>2</v>
      </c>
      <c r="BH5" s="5" t="s">
        <v>20</v>
      </c>
      <c r="BI5" s="5" t="s">
        <v>1</v>
      </c>
      <c r="BJ5" s="5" t="s">
        <v>4</v>
      </c>
      <c r="BK5" s="5" t="s">
        <v>2</v>
      </c>
      <c r="BL5" s="5" t="s">
        <v>20</v>
      </c>
      <c r="BM5" s="5" t="s">
        <v>1</v>
      </c>
      <c r="BN5" s="5" t="s">
        <v>4</v>
      </c>
      <c r="BO5" s="5" t="s">
        <v>2</v>
      </c>
      <c r="BP5" s="5" t="s">
        <v>20</v>
      </c>
      <c r="BQ5" s="5" t="s">
        <v>1</v>
      </c>
      <c r="BR5" s="5" t="s">
        <v>4</v>
      </c>
      <c r="BS5" s="5" t="s">
        <v>2</v>
      </c>
      <c r="BT5" s="5" t="s">
        <v>20</v>
      </c>
      <c r="BU5" s="5" t="s">
        <v>1</v>
      </c>
      <c r="BV5" s="5" t="s">
        <v>4</v>
      </c>
      <c r="BW5" s="5" t="s">
        <v>2</v>
      </c>
      <c r="BX5" s="5" t="s">
        <v>20</v>
      </c>
      <c r="BY5" s="5" t="s">
        <v>1</v>
      </c>
      <c r="BZ5" s="5" t="s">
        <v>4</v>
      </c>
      <c r="CA5" s="5" t="s">
        <v>2</v>
      </c>
      <c r="CB5" s="5" t="s">
        <v>20</v>
      </c>
      <c r="CC5" s="5" t="s">
        <v>1</v>
      </c>
      <c r="CD5" s="5" t="s">
        <v>4</v>
      </c>
      <c r="CE5" s="5" t="s">
        <v>2</v>
      </c>
    </row>
    <row r="6" spans="1:83" ht="18.75">
      <c r="A6" s="6">
        <v>1</v>
      </c>
      <c r="B6" s="42" t="s">
        <v>11</v>
      </c>
      <c r="C6" s="43"/>
      <c r="D6" s="7">
        <v>2100</v>
      </c>
      <c r="E6" s="8">
        <v>2100</v>
      </c>
      <c r="F6" s="8">
        <v>7100</v>
      </c>
      <c r="G6" s="9">
        <f t="shared" ref="G6:G24" si="0">F6/E6*10</f>
        <v>33.80952380952381</v>
      </c>
      <c r="H6" s="9"/>
      <c r="I6" s="9"/>
      <c r="J6" s="9"/>
      <c r="K6" s="9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8">
        <f>D6+L6</f>
        <v>2100</v>
      </c>
      <c r="Y6" s="9">
        <f>E6+Q6+U6</f>
        <v>2100</v>
      </c>
      <c r="Z6" s="9">
        <f>F6+R6+V6</f>
        <v>7100</v>
      </c>
      <c r="AA6" s="9">
        <f t="shared" ref="AA6:AA24" si="1">Z6/Y6*10</f>
        <v>33.80952380952381</v>
      </c>
      <c r="AB6" s="22">
        <v>491</v>
      </c>
      <c r="AC6" s="22">
        <v>491</v>
      </c>
      <c r="AD6" s="22">
        <v>540</v>
      </c>
      <c r="AE6" s="9">
        <f t="shared" ref="AE6:AE15" si="2">AD6/AC6*10</f>
        <v>10.997963340122199</v>
      </c>
      <c r="AF6" s="22">
        <v>516</v>
      </c>
      <c r="AG6" s="22">
        <v>516</v>
      </c>
      <c r="AH6" s="22">
        <v>516</v>
      </c>
      <c r="AI6" s="9">
        <f t="shared" ref="AI6:AI8" si="3">AH6/AG6*10</f>
        <v>10</v>
      </c>
      <c r="AJ6" s="14">
        <v>85</v>
      </c>
      <c r="AK6" s="14">
        <v>85</v>
      </c>
      <c r="AL6" s="14">
        <v>77</v>
      </c>
      <c r="AM6" s="9">
        <f>AL6/AK6*10</f>
        <v>9.0588235294117645</v>
      </c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31">
        <f t="shared" ref="AZ6:AZ21" si="4">AV6+AR6+AN6+AJ6+AF6+AB6</f>
        <v>1092</v>
      </c>
      <c r="BA6" s="25">
        <f>AC6+AG6+AK6+AO6+AS6+AW6</f>
        <v>1092</v>
      </c>
      <c r="BB6" s="25">
        <f>AH6+AL6+AP6+AT6+AD6+AX6</f>
        <v>1133</v>
      </c>
      <c r="BC6" s="9">
        <f t="shared" ref="BC6:BC24" si="5">BB6/BA6*10</f>
        <v>10.375457875457876</v>
      </c>
      <c r="BD6" s="22">
        <f t="shared" ref="BD6:BD21" si="6">X6+AZ6</f>
        <v>3192</v>
      </c>
      <c r="BE6" s="30">
        <f t="shared" ref="BE6:BE21" si="7">BA6+Y6</f>
        <v>3192</v>
      </c>
      <c r="BF6" s="30">
        <f t="shared" ref="BF6:BF21" si="8">BB6+Z6</f>
        <v>8233</v>
      </c>
      <c r="BG6" s="9">
        <f t="shared" ref="BG6:BG24" si="9">BF6/BE6*10</f>
        <v>25.792606516290725</v>
      </c>
      <c r="BH6" s="22">
        <v>336</v>
      </c>
      <c r="BI6" s="22">
        <v>336</v>
      </c>
      <c r="BJ6" s="22">
        <v>40</v>
      </c>
      <c r="BK6" s="22">
        <f>BJ6/BI6*10</f>
        <v>1.1904761904761905</v>
      </c>
      <c r="BL6" s="22"/>
      <c r="BM6" s="22"/>
      <c r="BN6" s="22"/>
      <c r="BO6" s="22"/>
      <c r="BP6" s="22">
        <v>79</v>
      </c>
      <c r="BQ6" s="22">
        <v>79</v>
      </c>
      <c r="BR6" s="22">
        <v>42</v>
      </c>
      <c r="BS6" s="22">
        <f>BR6/BQ6*10</f>
        <v>5.3164556962025316</v>
      </c>
      <c r="BT6" s="22"/>
      <c r="BU6" s="22"/>
      <c r="BV6" s="22"/>
      <c r="BW6" s="22"/>
      <c r="BX6" s="22"/>
      <c r="BY6" s="22"/>
      <c r="BZ6" s="22"/>
      <c r="CA6" s="22"/>
      <c r="CB6" s="34">
        <f t="shared" ref="CB6:CB9" si="10">BX6+BT6+BP6+BL6+BH6</f>
        <v>415</v>
      </c>
      <c r="CC6" s="22"/>
      <c r="CD6" s="22"/>
      <c r="CE6" s="22"/>
    </row>
    <row r="7" spans="1:83" ht="18.75">
      <c r="A7" s="6">
        <v>2</v>
      </c>
      <c r="B7" s="42" t="s">
        <v>12</v>
      </c>
      <c r="C7" s="43"/>
      <c r="D7" s="7">
        <v>3900</v>
      </c>
      <c r="E7" s="8">
        <v>3900</v>
      </c>
      <c r="F7" s="8">
        <v>13650</v>
      </c>
      <c r="G7" s="9">
        <f t="shared" si="0"/>
        <v>35</v>
      </c>
      <c r="H7" s="9"/>
      <c r="I7" s="9"/>
      <c r="J7" s="9"/>
      <c r="K7" s="9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8">
        <f t="shared" ref="X7:X20" si="11">D7+L7</f>
        <v>3900</v>
      </c>
      <c r="Y7" s="9">
        <f t="shared" ref="Y7:Y21" si="12">E7+Q7+U7</f>
        <v>3900</v>
      </c>
      <c r="Z7" s="9">
        <f t="shared" ref="Z7:Z21" si="13">F7+R7+V7</f>
        <v>13650</v>
      </c>
      <c r="AA7" s="9">
        <f t="shared" si="1"/>
        <v>35</v>
      </c>
      <c r="AB7" s="22">
        <v>400</v>
      </c>
      <c r="AC7" s="22">
        <v>400</v>
      </c>
      <c r="AD7" s="22">
        <v>560</v>
      </c>
      <c r="AE7" s="9">
        <f t="shared" si="2"/>
        <v>14</v>
      </c>
      <c r="AF7" s="22"/>
      <c r="AG7" s="22"/>
      <c r="AH7" s="22"/>
      <c r="AI7" s="9"/>
      <c r="AJ7" s="14">
        <v>450</v>
      </c>
      <c r="AK7" s="14">
        <v>450</v>
      </c>
      <c r="AL7" s="14">
        <v>405</v>
      </c>
      <c r="AM7" s="9">
        <f t="shared" ref="AM7:AM8" si="14">AL7/AK7*10</f>
        <v>9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31">
        <f t="shared" si="4"/>
        <v>850</v>
      </c>
      <c r="BA7" s="25">
        <f t="shared" ref="BA7:BA21" si="15">AC7+AG7+AK7+AO7+AS7+AW7</f>
        <v>850</v>
      </c>
      <c r="BB7" s="25">
        <f t="shared" ref="BB7:BB21" si="16">AH7+AL7+AP7+AT7+AD7+AX7</f>
        <v>965</v>
      </c>
      <c r="BC7" s="9">
        <f t="shared" si="5"/>
        <v>11.352941176470587</v>
      </c>
      <c r="BD7" s="22">
        <f t="shared" si="6"/>
        <v>4750</v>
      </c>
      <c r="BE7" s="30">
        <f t="shared" si="7"/>
        <v>4750</v>
      </c>
      <c r="BF7" s="30">
        <f t="shared" si="8"/>
        <v>14615</v>
      </c>
      <c r="BG7" s="9">
        <f t="shared" si="9"/>
        <v>30.768421052631577</v>
      </c>
      <c r="BH7" s="22"/>
      <c r="BI7" s="22"/>
      <c r="BJ7" s="22"/>
      <c r="BK7" s="22"/>
      <c r="BL7" s="22">
        <v>200</v>
      </c>
      <c r="BM7" s="22">
        <v>200</v>
      </c>
      <c r="BN7" s="22">
        <v>100</v>
      </c>
      <c r="BO7" s="22">
        <f>BN7/BM7*10</f>
        <v>5</v>
      </c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34">
        <f t="shared" si="10"/>
        <v>200</v>
      </c>
      <c r="CC7" s="22">
        <f>BI7+BM7+BQ7+BU7+BY7</f>
        <v>200</v>
      </c>
      <c r="CD7" s="22">
        <f>BJ7+BN7+BR7+BV7+BZ7</f>
        <v>100</v>
      </c>
      <c r="CE7" s="22">
        <f>CD7/CC7+10</f>
        <v>10.5</v>
      </c>
    </row>
    <row r="8" spans="1:83" ht="18.75">
      <c r="A8" s="6">
        <v>3</v>
      </c>
      <c r="B8" s="42" t="s">
        <v>13</v>
      </c>
      <c r="C8" s="43"/>
      <c r="D8" s="7">
        <v>6610</v>
      </c>
      <c r="E8" s="8">
        <v>6610</v>
      </c>
      <c r="F8" s="8">
        <v>12560</v>
      </c>
      <c r="G8" s="9">
        <f t="shared" si="0"/>
        <v>19.001512859304086</v>
      </c>
      <c r="H8" s="9"/>
      <c r="I8" s="9"/>
      <c r="J8" s="9"/>
      <c r="K8" s="9"/>
      <c r="L8" s="8">
        <v>65</v>
      </c>
      <c r="M8" s="8"/>
      <c r="N8" s="8"/>
      <c r="O8" s="9"/>
      <c r="P8" s="9">
        <v>65</v>
      </c>
      <c r="Q8" s="9">
        <v>95</v>
      </c>
      <c r="R8" s="9">
        <v>186</v>
      </c>
      <c r="S8" s="9">
        <f t="shared" ref="S8:S24" si="17">R8/Q8*10</f>
        <v>19.578947368421055</v>
      </c>
      <c r="T8" s="9"/>
      <c r="U8" s="9"/>
      <c r="V8" s="9"/>
      <c r="W8" s="9"/>
      <c r="X8" s="8">
        <f t="shared" si="11"/>
        <v>6675</v>
      </c>
      <c r="Y8" s="9">
        <f t="shared" si="12"/>
        <v>6705</v>
      </c>
      <c r="Z8" s="9">
        <f t="shared" si="13"/>
        <v>12746</v>
      </c>
      <c r="AA8" s="9">
        <f t="shared" si="1"/>
        <v>19.009694258016406</v>
      </c>
      <c r="AB8" s="22">
        <v>2261</v>
      </c>
      <c r="AC8" s="22">
        <v>2261</v>
      </c>
      <c r="AD8" s="22">
        <v>1540</v>
      </c>
      <c r="AE8" s="9">
        <f t="shared" si="2"/>
        <v>6.8111455108359129</v>
      </c>
      <c r="AF8" s="22">
        <v>1078</v>
      </c>
      <c r="AG8" s="22">
        <v>1078</v>
      </c>
      <c r="AH8" s="22">
        <v>1186</v>
      </c>
      <c r="AI8" s="9">
        <f t="shared" si="3"/>
        <v>11.001855287569573</v>
      </c>
      <c r="AJ8" s="14">
        <v>260</v>
      </c>
      <c r="AK8" s="14">
        <v>260</v>
      </c>
      <c r="AL8" s="14">
        <v>87</v>
      </c>
      <c r="AM8" s="9">
        <f t="shared" si="14"/>
        <v>3.3461538461538458</v>
      </c>
      <c r="AN8" s="9">
        <v>300</v>
      </c>
      <c r="AO8" s="9">
        <v>300</v>
      </c>
      <c r="AP8" s="9">
        <v>300</v>
      </c>
      <c r="AQ8" s="9">
        <f>AP8/AO8*10</f>
        <v>10</v>
      </c>
      <c r="AR8" s="9"/>
      <c r="AS8" s="9"/>
      <c r="AT8" s="9"/>
      <c r="AU8" s="9"/>
      <c r="AV8" s="9"/>
      <c r="AW8" s="9"/>
      <c r="AX8" s="9"/>
      <c r="AY8" s="9"/>
      <c r="AZ8" s="31">
        <f t="shared" si="4"/>
        <v>3899</v>
      </c>
      <c r="BA8" s="25">
        <f t="shared" si="15"/>
        <v>3899</v>
      </c>
      <c r="BB8" s="25">
        <f t="shared" si="16"/>
        <v>3113</v>
      </c>
      <c r="BC8" s="9">
        <f t="shared" si="5"/>
        <v>7.9840984867914857</v>
      </c>
      <c r="BD8" s="22">
        <f t="shared" si="6"/>
        <v>10574</v>
      </c>
      <c r="BE8" s="30">
        <f t="shared" si="7"/>
        <v>10604</v>
      </c>
      <c r="BF8" s="30">
        <f t="shared" si="8"/>
        <v>15859</v>
      </c>
      <c r="BG8" s="9">
        <f t="shared" si="9"/>
        <v>14.955677102980008</v>
      </c>
      <c r="BH8" s="22"/>
      <c r="BI8" s="22"/>
      <c r="BJ8" s="22"/>
      <c r="BK8" s="22"/>
      <c r="BL8" s="22">
        <v>1059</v>
      </c>
      <c r="BM8" s="22">
        <v>1059</v>
      </c>
      <c r="BN8" s="22">
        <v>727</v>
      </c>
      <c r="BO8" s="22">
        <f>BN8/BM8*10</f>
        <v>6.8649669499527857</v>
      </c>
      <c r="BP8" s="22">
        <v>969</v>
      </c>
      <c r="BQ8" s="22">
        <v>969</v>
      </c>
      <c r="BR8" s="22">
        <v>588</v>
      </c>
      <c r="BS8" s="22">
        <f>BR8/BQ8*10</f>
        <v>6.068111455108359</v>
      </c>
      <c r="BT8" s="22"/>
      <c r="BU8" s="22"/>
      <c r="BV8" s="22"/>
      <c r="BW8" s="22"/>
      <c r="BX8" s="22"/>
      <c r="BY8" s="22"/>
      <c r="BZ8" s="22"/>
      <c r="CA8" s="22"/>
      <c r="CB8" s="34">
        <f t="shared" si="10"/>
        <v>2028</v>
      </c>
      <c r="CC8" s="22">
        <f t="shared" ref="CC8:CC11" si="18">BI8+BM8+BQ8+BU8+BY8</f>
        <v>2028</v>
      </c>
      <c r="CD8" s="22">
        <f t="shared" ref="CD8:CD11" si="19">BJ8+BN8+BR8+BV8+BZ8</f>
        <v>1315</v>
      </c>
      <c r="CE8" s="22">
        <f>CD8/CC8+10</f>
        <v>10.648422090729783</v>
      </c>
    </row>
    <row r="9" spans="1:83" ht="18.75">
      <c r="A9" s="6">
        <v>4</v>
      </c>
      <c r="B9" s="42" t="s">
        <v>14</v>
      </c>
      <c r="C9" s="43"/>
      <c r="D9" s="7">
        <v>2796</v>
      </c>
      <c r="E9" s="8">
        <v>2796</v>
      </c>
      <c r="F9" s="8">
        <v>3088</v>
      </c>
      <c r="G9" s="9">
        <f t="shared" si="0"/>
        <v>11.044349070100143</v>
      </c>
      <c r="H9" s="9"/>
      <c r="I9" s="9"/>
      <c r="J9" s="9"/>
      <c r="K9" s="9"/>
      <c r="L9" s="8"/>
      <c r="M9" s="8"/>
      <c r="N9" s="8"/>
      <c r="O9" s="9"/>
      <c r="P9" s="9"/>
      <c r="Q9" s="9"/>
      <c r="R9" s="9"/>
      <c r="S9" s="9"/>
      <c r="T9" s="9"/>
      <c r="U9" s="9"/>
      <c r="V9" s="9"/>
      <c r="W9" s="9"/>
      <c r="X9" s="8">
        <f t="shared" si="11"/>
        <v>2796</v>
      </c>
      <c r="Y9" s="9">
        <f t="shared" si="12"/>
        <v>2796</v>
      </c>
      <c r="Z9" s="9">
        <f t="shared" si="13"/>
        <v>3088</v>
      </c>
      <c r="AA9" s="9">
        <f t="shared" si="1"/>
        <v>11.044349070100143</v>
      </c>
      <c r="AB9" s="22">
        <v>933</v>
      </c>
      <c r="AC9" s="22">
        <v>933</v>
      </c>
      <c r="AD9" s="22">
        <v>1095</v>
      </c>
      <c r="AE9" s="9">
        <f t="shared" si="2"/>
        <v>11.736334405144696</v>
      </c>
      <c r="AF9" s="22">
        <v>432</v>
      </c>
      <c r="AG9" s="22">
        <v>432</v>
      </c>
      <c r="AH9" s="22">
        <v>216</v>
      </c>
      <c r="AI9" s="22"/>
      <c r="AJ9" s="25"/>
      <c r="AK9" s="25"/>
      <c r="AL9" s="25"/>
      <c r="AM9" s="9"/>
      <c r="AN9" s="9"/>
      <c r="AO9" s="9"/>
      <c r="AP9" s="9"/>
      <c r="AQ9" s="9"/>
      <c r="AR9" s="9"/>
      <c r="AS9" s="9"/>
      <c r="AT9" s="9"/>
      <c r="AU9" s="9"/>
      <c r="AV9" s="9">
        <v>237</v>
      </c>
      <c r="AW9" s="9"/>
      <c r="AX9" s="9"/>
      <c r="AY9" s="9"/>
      <c r="AZ9" s="31">
        <f t="shared" si="4"/>
        <v>1602</v>
      </c>
      <c r="BA9" s="25">
        <f t="shared" si="15"/>
        <v>1365</v>
      </c>
      <c r="BB9" s="25">
        <f t="shared" si="16"/>
        <v>1311</v>
      </c>
      <c r="BC9" s="9">
        <f t="shared" si="5"/>
        <v>9.604395604395604</v>
      </c>
      <c r="BD9" s="22">
        <f t="shared" si="6"/>
        <v>4398</v>
      </c>
      <c r="BE9" s="30">
        <f t="shared" si="7"/>
        <v>4161</v>
      </c>
      <c r="BF9" s="30">
        <f t="shared" si="8"/>
        <v>4399</v>
      </c>
      <c r="BG9" s="9">
        <f t="shared" si="9"/>
        <v>10.571977889930306</v>
      </c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34">
        <f t="shared" si="10"/>
        <v>0</v>
      </c>
      <c r="CC9" s="22"/>
      <c r="CD9" s="22"/>
      <c r="CE9" s="22"/>
    </row>
    <row r="10" spans="1:83" ht="18.75">
      <c r="A10" s="6">
        <v>5</v>
      </c>
      <c r="B10" s="42" t="s">
        <v>15</v>
      </c>
      <c r="C10" s="43"/>
      <c r="D10" s="7">
        <v>1700</v>
      </c>
      <c r="E10" s="8">
        <v>1700</v>
      </c>
      <c r="F10" s="8">
        <v>5440</v>
      </c>
      <c r="G10" s="9">
        <f t="shared" si="0"/>
        <v>32</v>
      </c>
      <c r="H10" s="9"/>
      <c r="I10" s="9"/>
      <c r="J10" s="9"/>
      <c r="K10" s="9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  <c r="X10" s="8">
        <f t="shared" si="11"/>
        <v>1700</v>
      </c>
      <c r="Y10" s="9">
        <f t="shared" si="12"/>
        <v>1700</v>
      </c>
      <c r="Z10" s="9">
        <f t="shared" si="13"/>
        <v>5440</v>
      </c>
      <c r="AA10" s="9">
        <f t="shared" si="1"/>
        <v>32</v>
      </c>
      <c r="AB10" s="22">
        <v>507</v>
      </c>
      <c r="AC10" s="22">
        <v>507</v>
      </c>
      <c r="AD10" s="22">
        <v>507</v>
      </c>
      <c r="AE10" s="9">
        <f t="shared" si="2"/>
        <v>10</v>
      </c>
      <c r="AF10" s="22">
        <v>243</v>
      </c>
      <c r="AG10" s="22">
        <v>243</v>
      </c>
      <c r="AH10" s="22">
        <v>182</v>
      </c>
      <c r="AI10" s="22"/>
      <c r="AJ10" s="25"/>
      <c r="AK10" s="25"/>
      <c r="AL10" s="2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31">
        <f t="shared" si="4"/>
        <v>750</v>
      </c>
      <c r="BA10" s="25">
        <f t="shared" si="15"/>
        <v>750</v>
      </c>
      <c r="BB10" s="25">
        <f t="shared" si="16"/>
        <v>689</v>
      </c>
      <c r="BC10" s="9">
        <f t="shared" si="5"/>
        <v>9.1866666666666656</v>
      </c>
      <c r="BD10" s="22">
        <f t="shared" si="6"/>
        <v>2450</v>
      </c>
      <c r="BE10" s="30">
        <f t="shared" si="7"/>
        <v>2450</v>
      </c>
      <c r="BF10" s="30">
        <f t="shared" si="8"/>
        <v>6129</v>
      </c>
      <c r="BG10" s="9">
        <f t="shared" si="9"/>
        <v>25.016326530612247</v>
      </c>
      <c r="BH10" s="22">
        <v>314</v>
      </c>
      <c r="BI10" s="22">
        <v>254</v>
      </c>
      <c r="BJ10" s="22">
        <v>76</v>
      </c>
      <c r="BK10" s="12">
        <f t="shared" ref="BK10:BK22" si="20">BJ10/BI10*10</f>
        <v>2.9921259842519685</v>
      </c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34">
        <f t="shared" ref="CB10:CB21" si="21">BX10+BT10+BP10+BL10+BH10</f>
        <v>314</v>
      </c>
      <c r="CC10" s="22">
        <f t="shared" si="18"/>
        <v>254</v>
      </c>
      <c r="CD10" s="22">
        <f t="shared" si="19"/>
        <v>76</v>
      </c>
      <c r="CE10" s="22">
        <f t="shared" ref="CE10" si="22">CD10/CC10+10</f>
        <v>10.299212598425196</v>
      </c>
    </row>
    <row r="11" spans="1:83" ht="18.75">
      <c r="A11" s="6">
        <v>6</v>
      </c>
      <c r="B11" s="42" t="s">
        <v>16</v>
      </c>
      <c r="C11" s="43"/>
      <c r="D11" s="7">
        <v>2801</v>
      </c>
      <c r="E11" s="8">
        <v>2801</v>
      </c>
      <c r="F11" s="8">
        <v>5508</v>
      </c>
      <c r="G11" s="9">
        <f t="shared" si="0"/>
        <v>19.664405569439484</v>
      </c>
      <c r="H11" s="9"/>
      <c r="I11" s="9"/>
      <c r="J11" s="9"/>
      <c r="K11" s="9"/>
      <c r="L11" s="8"/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8">
        <f t="shared" si="11"/>
        <v>2801</v>
      </c>
      <c r="Y11" s="9">
        <f t="shared" si="12"/>
        <v>2801</v>
      </c>
      <c r="Z11" s="9">
        <f t="shared" si="13"/>
        <v>5508</v>
      </c>
      <c r="AA11" s="9">
        <f t="shared" si="1"/>
        <v>19.664405569439484</v>
      </c>
      <c r="AB11" s="22">
        <v>2173</v>
      </c>
      <c r="AC11" s="22">
        <v>2173</v>
      </c>
      <c r="AD11" s="22">
        <v>2859</v>
      </c>
      <c r="AE11" s="9">
        <f t="shared" si="2"/>
        <v>13.156925908881732</v>
      </c>
      <c r="AF11" s="22"/>
      <c r="AG11" s="22"/>
      <c r="AH11" s="22"/>
      <c r="AI11" s="22"/>
      <c r="AJ11" s="25">
        <v>120</v>
      </c>
      <c r="AK11" s="25">
        <v>120</v>
      </c>
      <c r="AL11" s="25">
        <v>133</v>
      </c>
      <c r="AM11" s="9">
        <f t="shared" ref="AM11:AM24" si="23">AL11/AK11*10</f>
        <v>11.083333333333334</v>
      </c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31">
        <f t="shared" si="4"/>
        <v>2293</v>
      </c>
      <c r="BA11" s="25">
        <f t="shared" si="15"/>
        <v>2293</v>
      </c>
      <c r="BB11" s="25">
        <f t="shared" si="16"/>
        <v>2992</v>
      </c>
      <c r="BC11" s="9">
        <f t="shared" si="5"/>
        <v>13.048408198866115</v>
      </c>
      <c r="BD11" s="22">
        <f t="shared" si="6"/>
        <v>5094</v>
      </c>
      <c r="BE11" s="30">
        <f t="shared" si="7"/>
        <v>5094</v>
      </c>
      <c r="BF11" s="30">
        <f t="shared" si="8"/>
        <v>8500</v>
      </c>
      <c r="BG11" s="9">
        <f t="shared" si="9"/>
        <v>16.686297605025519</v>
      </c>
      <c r="BH11" s="22"/>
      <c r="BI11" s="22"/>
      <c r="BJ11" s="22"/>
      <c r="BK11" s="12"/>
      <c r="BL11" s="22">
        <v>2783</v>
      </c>
      <c r="BM11" s="22">
        <v>2783</v>
      </c>
      <c r="BN11" s="22">
        <v>1224</v>
      </c>
      <c r="BO11" s="22">
        <f>BN11/BM11*10</f>
        <v>4.3981315127560192</v>
      </c>
      <c r="BP11" s="22">
        <v>60</v>
      </c>
      <c r="BQ11" s="22">
        <v>60</v>
      </c>
      <c r="BR11" s="22">
        <v>30</v>
      </c>
      <c r="BS11" s="22">
        <f>BR11/BQ11*10</f>
        <v>5</v>
      </c>
      <c r="BT11" s="22"/>
      <c r="BU11" s="22"/>
      <c r="BV11" s="22"/>
      <c r="BW11" s="22"/>
      <c r="BX11" s="22"/>
      <c r="BY11" s="22"/>
      <c r="BZ11" s="22"/>
      <c r="CA11" s="22"/>
      <c r="CB11" s="34">
        <f t="shared" si="21"/>
        <v>2843</v>
      </c>
      <c r="CC11" s="22">
        <f t="shared" si="18"/>
        <v>2843</v>
      </c>
      <c r="CD11" s="22">
        <f t="shared" si="19"/>
        <v>1254</v>
      </c>
      <c r="CE11" s="22">
        <f t="shared" ref="CE11:CE24" si="24">CD11/CC11+10</f>
        <v>10.441083362645093</v>
      </c>
    </row>
    <row r="12" spans="1:83" ht="18.75">
      <c r="A12" s="6">
        <v>7</v>
      </c>
      <c r="B12" s="42" t="s">
        <v>17</v>
      </c>
      <c r="C12" s="43"/>
      <c r="D12" s="7">
        <v>5817</v>
      </c>
      <c r="E12" s="8">
        <v>5817</v>
      </c>
      <c r="F12" s="8">
        <v>23296</v>
      </c>
      <c r="G12" s="9">
        <f t="shared" si="0"/>
        <v>40.04813477737666</v>
      </c>
      <c r="H12" s="9"/>
      <c r="I12" s="9"/>
      <c r="J12" s="9"/>
      <c r="K12" s="9"/>
      <c r="L12" s="8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8">
        <f t="shared" si="11"/>
        <v>5817</v>
      </c>
      <c r="Y12" s="9">
        <f t="shared" si="12"/>
        <v>5817</v>
      </c>
      <c r="Z12" s="9">
        <f t="shared" si="13"/>
        <v>23296</v>
      </c>
      <c r="AA12" s="9">
        <f t="shared" si="1"/>
        <v>40.04813477737666</v>
      </c>
      <c r="AB12" s="22"/>
      <c r="AC12" s="22"/>
      <c r="AD12" s="22"/>
      <c r="AE12" s="9"/>
      <c r="AF12" s="22">
        <v>650</v>
      </c>
      <c r="AG12" s="22">
        <v>650</v>
      </c>
      <c r="AH12" s="22">
        <v>870</v>
      </c>
      <c r="AI12" s="9">
        <f t="shared" ref="AI12:AI24" si="25">AH12/AG12*10</f>
        <v>13.384615384615383</v>
      </c>
      <c r="AJ12" s="25">
        <v>55</v>
      </c>
      <c r="AK12" s="25">
        <v>55</v>
      </c>
      <c r="AL12" s="25">
        <v>59</v>
      </c>
      <c r="AM12" s="9">
        <f t="shared" si="23"/>
        <v>10.727272727272727</v>
      </c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31">
        <f t="shared" si="4"/>
        <v>705</v>
      </c>
      <c r="BA12" s="25">
        <f t="shared" si="15"/>
        <v>705</v>
      </c>
      <c r="BB12" s="25">
        <f t="shared" si="16"/>
        <v>929</v>
      </c>
      <c r="BC12" s="9">
        <f t="shared" si="5"/>
        <v>13.177304964539008</v>
      </c>
      <c r="BD12" s="22">
        <f t="shared" si="6"/>
        <v>6522</v>
      </c>
      <c r="BE12" s="30">
        <f t="shared" si="7"/>
        <v>6522</v>
      </c>
      <c r="BF12" s="30">
        <f t="shared" si="8"/>
        <v>24225</v>
      </c>
      <c r="BG12" s="9">
        <f t="shared" si="9"/>
        <v>37.143514259429622</v>
      </c>
      <c r="BH12" s="22"/>
      <c r="BI12" s="22"/>
      <c r="BJ12" s="22"/>
      <c r="BK12" s="1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34">
        <f t="shared" si="21"/>
        <v>0</v>
      </c>
      <c r="CC12" s="22"/>
      <c r="CD12" s="22"/>
      <c r="CE12" s="22"/>
    </row>
    <row r="13" spans="1:83" ht="18.75">
      <c r="A13" s="6">
        <v>8</v>
      </c>
      <c r="B13" s="42" t="s">
        <v>18</v>
      </c>
      <c r="C13" s="43"/>
      <c r="D13" s="7">
        <v>3400</v>
      </c>
      <c r="E13" s="8">
        <v>3400</v>
      </c>
      <c r="F13" s="8">
        <v>13291</v>
      </c>
      <c r="G13" s="9">
        <f t="shared" si="0"/>
        <v>39.091176470588238</v>
      </c>
      <c r="H13" s="9"/>
      <c r="I13" s="9"/>
      <c r="J13" s="9"/>
      <c r="K13" s="9"/>
      <c r="L13" s="8"/>
      <c r="M13" s="8"/>
      <c r="N13" s="8"/>
      <c r="O13" s="9"/>
      <c r="P13" s="9"/>
      <c r="Q13" s="9"/>
      <c r="R13" s="9"/>
      <c r="S13" s="9"/>
      <c r="T13" s="9"/>
      <c r="U13" s="9"/>
      <c r="V13" s="9"/>
      <c r="W13" s="9"/>
      <c r="X13" s="8">
        <f t="shared" si="11"/>
        <v>3400</v>
      </c>
      <c r="Y13" s="9">
        <f t="shared" si="12"/>
        <v>3400</v>
      </c>
      <c r="Z13" s="9">
        <f t="shared" si="13"/>
        <v>13291</v>
      </c>
      <c r="AA13" s="9">
        <f t="shared" si="1"/>
        <v>39.091176470588238</v>
      </c>
      <c r="AB13" s="22">
        <v>750</v>
      </c>
      <c r="AC13" s="22">
        <v>750</v>
      </c>
      <c r="AD13" s="22">
        <v>1019</v>
      </c>
      <c r="AE13" s="9">
        <f t="shared" si="2"/>
        <v>13.586666666666666</v>
      </c>
      <c r="AF13" s="22">
        <v>240</v>
      </c>
      <c r="AG13" s="22">
        <v>240</v>
      </c>
      <c r="AH13" s="22">
        <v>204</v>
      </c>
      <c r="AI13" s="9">
        <f t="shared" si="25"/>
        <v>8.5</v>
      </c>
      <c r="AJ13" s="25">
        <v>330</v>
      </c>
      <c r="AK13" s="25">
        <v>330</v>
      </c>
      <c r="AL13" s="25">
        <v>438</v>
      </c>
      <c r="AM13" s="9">
        <f t="shared" si="23"/>
        <v>13.272727272727273</v>
      </c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31">
        <f t="shared" si="4"/>
        <v>1320</v>
      </c>
      <c r="BA13" s="25">
        <f t="shared" si="15"/>
        <v>1320</v>
      </c>
      <c r="BB13" s="25">
        <f t="shared" si="16"/>
        <v>1661</v>
      </c>
      <c r="BC13" s="9">
        <f t="shared" si="5"/>
        <v>12.583333333333332</v>
      </c>
      <c r="BD13" s="22">
        <f t="shared" si="6"/>
        <v>4720</v>
      </c>
      <c r="BE13" s="30">
        <f t="shared" si="7"/>
        <v>4720</v>
      </c>
      <c r="BF13" s="30">
        <f t="shared" si="8"/>
        <v>14952</v>
      </c>
      <c r="BG13" s="9">
        <f t="shared" si="9"/>
        <v>31.677966101694913</v>
      </c>
      <c r="BH13" s="22"/>
      <c r="BI13" s="22"/>
      <c r="BJ13" s="22"/>
      <c r="BK13" s="1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34">
        <f t="shared" si="21"/>
        <v>0</v>
      </c>
      <c r="CC13" s="22"/>
      <c r="CD13" s="22"/>
      <c r="CE13" s="22"/>
    </row>
    <row r="14" spans="1:83" ht="18.75">
      <c r="A14" s="6">
        <v>9</v>
      </c>
      <c r="B14" s="42" t="s">
        <v>19</v>
      </c>
      <c r="C14" s="43"/>
      <c r="D14" s="7">
        <v>2860</v>
      </c>
      <c r="E14" s="8">
        <v>2860</v>
      </c>
      <c r="F14" s="8">
        <v>7200</v>
      </c>
      <c r="G14" s="9">
        <f t="shared" si="0"/>
        <v>25.174825174825173</v>
      </c>
      <c r="H14" s="9"/>
      <c r="I14" s="9"/>
      <c r="J14" s="9"/>
      <c r="K14" s="9"/>
      <c r="L14" s="8"/>
      <c r="M14" s="8"/>
      <c r="N14" s="8"/>
      <c r="O14" s="9"/>
      <c r="P14" s="9"/>
      <c r="Q14" s="9"/>
      <c r="R14" s="9"/>
      <c r="S14" s="9"/>
      <c r="T14" s="9"/>
      <c r="U14" s="9"/>
      <c r="V14" s="9"/>
      <c r="W14" s="9"/>
      <c r="X14" s="8">
        <f t="shared" si="11"/>
        <v>2860</v>
      </c>
      <c r="Y14" s="9">
        <f t="shared" si="12"/>
        <v>2860</v>
      </c>
      <c r="Z14" s="9">
        <f t="shared" si="13"/>
        <v>7200</v>
      </c>
      <c r="AA14" s="9">
        <f t="shared" si="1"/>
        <v>25.174825174825173</v>
      </c>
      <c r="AB14" s="22">
        <v>940</v>
      </c>
      <c r="AC14" s="22">
        <v>940</v>
      </c>
      <c r="AD14" s="22">
        <v>710</v>
      </c>
      <c r="AE14" s="9">
        <f t="shared" si="2"/>
        <v>7.5531914893617023</v>
      </c>
      <c r="AF14" s="22"/>
      <c r="AG14" s="22"/>
      <c r="AH14" s="22"/>
      <c r="AI14" s="9"/>
      <c r="AJ14" s="25"/>
      <c r="AK14" s="25"/>
      <c r="AL14" s="25"/>
      <c r="AM14" s="9"/>
      <c r="AN14" s="22"/>
      <c r="AO14" s="22"/>
      <c r="AP14" s="22"/>
      <c r="AQ14" s="9"/>
      <c r="AR14" s="22"/>
      <c r="AS14" s="22"/>
      <c r="AT14" s="22"/>
      <c r="AU14" s="22"/>
      <c r="AV14" s="22">
        <v>160</v>
      </c>
      <c r="AW14" s="22"/>
      <c r="AX14" s="22"/>
      <c r="AY14" s="22"/>
      <c r="AZ14" s="31">
        <f t="shared" si="4"/>
        <v>1100</v>
      </c>
      <c r="BA14" s="25">
        <f t="shared" si="15"/>
        <v>940</v>
      </c>
      <c r="BB14" s="25">
        <f t="shared" si="16"/>
        <v>710</v>
      </c>
      <c r="BC14" s="9">
        <f t="shared" si="5"/>
        <v>7.5531914893617023</v>
      </c>
      <c r="BD14" s="22">
        <f t="shared" si="6"/>
        <v>3960</v>
      </c>
      <c r="BE14" s="30">
        <f t="shared" si="7"/>
        <v>3800</v>
      </c>
      <c r="BF14" s="30">
        <f t="shared" si="8"/>
        <v>7910</v>
      </c>
      <c r="BG14" s="9">
        <f t="shared" si="9"/>
        <v>20.815789473684209</v>
      </c>
      <c r="BH14" s="22"/>
      <c r="BI14" s="22"/>
      <c r="BJ14" s="22"/>
      <c r="BK14" s="1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34">
        <f t="shared" si="21"/>
        <v>0</v>
      </c>
      <c r="CC14" s="22"/>
      <c r="CD14" s="22"/>
      <c r="CE14" s="22"/>
    </row>
    <row r="15" spans="1:83" ht="18.75">
      <c r="A15" s="6">
        <v>10</v>
      </c>
      <c r="B15" s="16" t="s">
        <v>21</v>
      </c>
      <c r="C15" s="17"/>
      <c r="D15" s="7">
        <v>400</v>
      </c>
      <c r="E15" s="7">
        <v>400</v>
      </c>
      <c r="F15" s="7">
        <v>1000</v>
      </c>
      <c r="G15" s="9">
        <f t="shared" si="0"/>
        <v>25</v>
      </c>
      <c r="H15" s="24"/>
      <c r="I15" s="24"/>
      <c r="J15" s="24"/>
      <c r="K15" s="24"/>
      <c r="L15" s="7"/>
      <c r="M15" s="7"/>
      <c r="N15" s="7"/>
      <c r="O15" s="9"/>
      <c r="P15" s="9"/>
      <c r="Q15" s="9"/>
      <c r="R15" s="9"/>
      <c r="S15" s="9"/>
      <c r="T15" s="9"/>
      <c r="U15" s="9"/>
      <c r="V15" s="9"/>
      <c r="W15" s="9"/>
      <c r="X15" s="8">
        <f t="shared" si="11"/>
        <v>400</v>
      </c>
      <c r="Y15" s="9">
        <f t="shared" si="12"/>
        <v>400</v>
      </c>
      <c r="Z15" s="9">
        <f t="shared" si="13"/>
        <v>1000</v>
      </c>
      <c r="AA15" s="9">
        <f t="shared" si="1"/>
        <v>25</v>
      </c>
      <c r="AB15" s="26">
        <v>50</v>
      </c>
      <c r="AC15" s="26">
        <v>50</v>
      </c>
      <c r="AD15" s="26">
        <v>35</v>
      </c>
      <c r="AE15" s="9">
        <f t="shared" si="2"/>
        <v>7</v>
      </c>
      <c r="AF15" s="22"/>
      <c r="AG15" s="22"/>
      <c r="AH15" s="22"/>
      <c r="AI15" s="9"/>
      <c r="AJ15" s="25"/>
      <c r="AK15" s="25"/>
      <c r="AL15" s="25"/>
      <c r="AM15" s="9"/>
      <c r="AN15" s="22"/>
      <c r="AO15" s="22"/>
      <c r="AP15" s="22"/>
      <c r="AQ15" s="9"/>
      <c r="AR15" s="22"/>
      <c r="AS15" s="22"/>
      <c r="AT15" s="22"/>
      <c r="AU15" s="22"/>
      <c r="AV15" s="22"/>
      <c r="AW15" s="22"/>
      <c r="AX15" s="22"/>
      <c r="AY15" s="22"/>
      <c r="AZ15" s="31">
        <f t="shared" si="4"/>
        <v>50</v>
      </c>
      <c r="BA15" s="25">
        <f t="shared" si="15"/>
        <v>50</v>
      </c>
      <c r="BB15" s="25">
        <f t="shared" si="16"/>
        <v>35</v>
      </c>
      <c r="BC15" s="9"/>
      <c r="BD15" s="22">
        <f t="shared" si="6"/>
        <v>450</v>
      </c>
      <c r="BE15" s="30">
        <f t="shared" si="7"/>
        <v>450</v>
      </c>
      <c r="BF15" s="30">
        <f t="shared" si="8"/>
        <v>1035</v>
      </c>
      <c r="BG15" s="9">
        <f t="shared" si="9"/>
        <v>23</v>
      </c>
      <c r="BH15" s="22"/>
      <c r="BI15" s="22"/>
      <c r="BJ15" s="22"/>
      <c r="BK15" s="1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34">
        <f t="shared" si="21"/>
        <v>0</v>
      </c>
      <c r="CC15" s="22"/>
      <c r="CD15" s="22"/>
      <c r="CE15" s="22"/>
    </row>
    <row r="16" spans="1:83" ht="18.75">
      <c r="A16" s="6">
        <v>11</v>
      </c>
      <c r="B16" s="16" t="s">
        <v>22</v>
      </c>
      <c r="C16" s="17"/>
      <c r="D16" s="7">
        <v>3280</v>
      </c>
      <c r="E16" s="7">
        <v>3280</v>
      </c>
      <c r="F16" s="7">
        <v>9541</v>
      </c>
      <c r="G16" s="9">
        <f t="shared" si="0"/>
        <v>29.088414634146339</v>
      </c>
      <c r="H16" s="24"/>
      <c r="I16" s="24"/>
      <c r="J16" s="24"/>
      <c r="K16" s="24"/>
      <c r="L16" s="7"/>
      <c r="M16" s="7"/>
      <c r="N16" s="7"/>
      <c r="O16" s="9"/>
      <c r="P16" s="9"/>
      <c r="Q16" s="9"/>
      <c r="R16" s="9"/>
      <c r="S16" s="9"/>
      <c r="T16" s="9"/>
      <c r="U16" s="9"/>
      <c r="V16" s="9"/>
      <c r="W16" s="9"/>
      <c r="X16" s="8">
        <f t="shared" si="11"/>
        <v>3280</v>
      </c>
      <c r="Y16" s="9">
        <f t="shared" si="12"/>
        <v>3280</v>
      </c>
      <c r="Z16" s="9">
        <f t="shared" si="13"/>
        <v>9541</v>
      </c>
      <c r="AA16" s="9">
        <f t="shared" si="1"/>
        <v>29.088414634146339</v>
      </c>
      <c r="AB16" s="22">
        <v>1000</v>
      </c>
      <c r="AC16" s="22">
        <v>1000</v>
      </c>
      <c r="AD16" s="22">
        <v>1827</v>
      </c>
      <c r="AE16" s="9">
        <f t="shared" ref="AE16:AE18" si="26">AD16/AC16*10</f>
        <v>18.27</v>
      </c>
      <c r="AF16" s="22"/>
      <c r="AG16" s="22"/>
      <c r="AH16" s="22"/>
      <c r="AI16" s="9"/>
      <c r="AJ16" s="25"/>
      <c r="AK16" s="25"/>
      <c r="AL16" s="25"/>
      <c r="AM16" s="9"/>
      <c r="AN16" s="22"/>
      <c r="AO16" s="22"/>
      <c r="AP16" s="22"/>
      <c r="AQ16" s="9"/>
      <c r="AR16" s="22"/>
      <c r="AS16" s="22"/>
      <c r="AT16" s="22"/>
      <c r="AU16" s="22"/>
      <c r="AV16" s="22"/>
      <c r="AW16" s="22"/>
      <c r="AX16" s="22"/>
      <c r="AY16" s="22"/>
      <c r="AZ16" s="31">
        <f t="shared" si="4"/>
        <v>1000</v>
      </c>
      <c r="BA16" s="25">
        <f t="shared" si="15"/>
        <v>1000</v>
      </c>
      <c r="BB16" s="25">
        <f t="shared" si="16"/>
        <v>1827</v>
      </c>
      <c r="BC16" s="9">
        <f t="shared" si="5"/>
        <v>18.27</v>
      </c>
      <c r="BD16" s="22">
        <f t="shared" si="6"/>
        <v>4280</v>
      </c>
      <c r="BE16" s="30">
        <f t="shared" si="7"/>
        <v>4280</v>
      </c>
      <c r="BF16" s="30">
        <f t="shared" si="8"/>
        <v>11368</v>
      </c>
      <c r="BG16" s="9">
        <f t="shared" si="9"/>
        <v>26.5607476635514</v>
      </c>
      <c r="BH16" s="22"/>
      <c r="BI16" s="22"/>
      <c r="BJ16" s="22"/>
      <c r="BK16" s="1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34">
        <f t="shared" si="21"/>
        <v>0</v>
      </c>
      <c r="CC16" s="22"/>
      <c r="CD16" s="22"/>
      <c r="CE16" s="22"/>
    </row>
    <row r="17" spans="1:83" ht="18.75">
      <c r="A17" s="6">
        <v>12</v>
      </c>
      <c r="B17" s="16" t="s">
        <v>23</v>
      </c>
      <c r="C17" s="17"/>
      <c r="D17" s="7">
        <v>1200</v>
      </c>
      <c r="E17" s="7">
        <v>1200</v>
      </c>
      <c r="F17" s="7">
        <v>3600</v>
      </c>
      <c r="G17" s="9">
        <f t="shared" si="0"/>
        <v>30</v>
      </c>
      <c r="H17" s="24"/>
      <c r="I17" s="24"/>
      <c r="J17" s="24"/>
      <c r="K17" s="24"/>
      <c r="L17" s="7"/>
      <c r="M17" s="7"/>
      <c r="N17" s="7"/>
      <c r="O17" s="9"/>
      <c r="P17" s="9"/>
      <c r="Q17" s="9"/>
      <c r="R17" s="9"/>
      <c r="S17" s="9"/>
      <c r="T17" s="9"/>
      <c r="U17" s="9"/>
      <c r="V17" s="9"/>
      <c r="W17" s="9"/>
      <c r="X17" s="8">
        <f t="shared" si="11"/>
        <v>1200</v>
      </c>
      <c r="Y17" s="9">
        <f t="shared" si="12"/>
        <v>1200</v>
      </c>
      <c r="Z17" s="9">
        <f t="shared" si="13"/>
        <v>3600</v>
      </c>
      <c r="AA17" s="9">
        <f t="shared" si="1"/>
        <v>30</v>
      </c>
      <c r="AB17" s="22">
        <v>500</v>
      </c>
      <c r="AC17" s="22">
        <v>500</v>
      </c>
      <c r="AD17" s="22">
        <v>700</v>
      </c>
      <c r="AE17" s="9">
        <f t="shared" si="26"/>
        <v>14</v>
      </c>
      <c r="AF17" s="22"/>
      <c r="AG17" s="22"/>
      <c r="AH17" s="22"/>
      <c r="AI17" s="9"/>
      <c r="AJ17" s="25"/>
      <c r="AK17" s="25"/>
      <c r="AL17" s="25"/>
      <c r="AM17" s="9"/>
      <c r="AN17" s="22"/>
      <c r="AO17" s="22"/>
      <c r="AP17" s="22"/>
      <c r="AQ17" s="9"/>
      <c r="AR17" s="22"/>
      <c r="AS17" s="22"/>
      <c r="AT17" s="22"/>
      <c r="AU17" s="22"/>
      <c r="AV17" s="22"/>
      <c r="AW17" s="22"/>
      <c r="AX17" s="22"/>
      <c r="AY17" s="22"/>
      <c r="AZ17" s="31">
        <f t="shared" si="4"/>
        <v>500</v>
      </c>
      <c r="BA17" s="25">
        <f t="shared" si="15"/>
        <v>500</v>
      </c>
      <c r="BB17" s="25">
        <f t="shared" si="16"/>
        <v>700</v>
      </c>
      <c r="BC17" s="9">
        <f t="shared" si="5"/>
        <v>14</v>
      </c>
      <c r="BD17" s="22">
        <f t="shared" si="6"/>
        <v>1700</v>
      </c>
      <c r="BE17" s="30">
        <f t="shared" si="7"/>
        <v>1700</v>
      </c>
      <c r="BF17" s="30">
        <f t="shared" si="8"/>
        <v>4300</v>
      </c>
      <c r="BG17" s="9">
        <f t="shared" si="9"/>
        <v>25.294117647058822</v>
      </c>
      <c r="BH17" s="22"/>
      <c r="BI17" s="22"/>
      <c r="BJ17" s="22"/>
      <c r="BK17" s="1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34">
        <f t="shared" si="21"/>
        <v>0</v>
      </c>
      <c r="CC17" s="22"/>
      <c r="CD17" s="22"/>
      <c r="CE17" s="22"/>
    </row>
    <row r="18" spans="1:83" ht="18.75">
      <c r="A18" s="6">
        <v>13</v>
      </c>
      <c r="B18" s="20" t="s">
        <v>24</v>
      </c>
      <c r="C18" s="21"/>
      <c r="D18" s="7">
        <v>300</v>
      </c>
      <c r="E18" s="7">
        <v>300</v>
      </c>
      <c r="F18" s="7">
        <v>500</v>
      </c>
      <c r="G18" s="9">
        <f t="shared" si="0"/>
        <v>16.666666666666668</v>
      </c>
      <c r="H18" s="24"/>
      <c r="I18" s="24"/>
      <c r="J18" s="24"/>
      <c r="K18" s="24"/>
      <c r="L18" s="7"/>
      <c r="M18" s="7"/>
      <c r="N18" s="7"/>
      <c r="O18" s="9"/>
      <c r="P18" s="9"/>
      <c r="Q18" s="9"/>
      <c r="R18" s="9"/>
      <c r="S18" s="9"/>
      <c r="T18" s="9"/>
      <c r="U18" s="9"/>
      <c r="V18" s="9"/>
      <c r="W18" s="9"/>
      <c r="X18" s="8">
        <f t="shared" si="11"/>
        <v>300</v>
      </c>
      <c r="Y18" s="9">
        <f t="shared" si="12"/>
        <v>300</v>
      </c>
      <c r="Z18" s="9">
        <f t="shared" si="13"/>
        <v>500</v>
      </c>
      <c r="AA18" s="9">
        <f t="shared" si="1"/>
        <v>16.666666666666668</v>
      </c>
      <c r="AB18" s="22">
        <v>150</v>
      </c>
      <c r="AC18" s="22">
        <v>150</v>
      </c>
      <c r="AD18" s="22">
        <v>230</v>
      </c>
      <c r="AE18" s="9">
        <f t="shared" si="26"/>
        <v>15.333333333333334</v>
      </c>
      <c r="AF18" s="22"/>
      <c r="AG18" s="22"/>
      <c r="AH18" s="22"/>
      <c r="AI18" s="9"/>
      <c r="AJ18" s="25"/>
      <c r="AK18" s="25"/>
      <c r="AL18" s="25"/>
      <c r="AM18" s="9"/>
      <c r="AN18" s="22"/>
      <c r="AO18" s="22"/>
      <c r="AP18" s="22"/>
      <c r="AQ18" s="9"/>
      <c r="AR18" s="22"/>
      <c r="AS18" s="22"/>
      <c r="AT18" s="22"/>
      <c r="AU18" s="22"/>
      <c r="AV18" s="22"/>
      <c r="AW18" s="22"/>
      <c r="AX18" s="22"/>
      <c r="AY18" s="22"/>
      <c r="AZ18" s="31">
        <f t="shared" si="4"/>
        <v>150</v>
      </c>
      <c r="BA18" s="25">
        <f t="shared" si="15"/>
        <v>150</v>
      </c>
      <c r="BB18" s="25">
        <f t="shared" si="16"/>
        <v>230</v>
      </c>
      <c r="BC18" s="9">
        <f t="shared" si="5"/>
        <v>15.333333333333334</v>
      </c>
      <c r="BD18" s="22">
        <f t="shared" si="6"/>
        <v>450</v>
      </c>
      <c r="BE18" s="30">
        <f t="shared" si="7"/>
        <v>450</v>
      </c>
      <c r="BF18" s="30">
        <f t="shared" si="8"/>
        <v>730</v>
      </c>
      <c r="BG18" s="9">
        <f t="shared" si="9"/>
        <v>16.222222222222221</v>
      </c>
      <c r="BH18" s="22"/>
      <c r="BI18" s="22"/>
      <c r="BJ18" s="22"/>
      <c r="BK18" s="1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34">
        <f t="shared" si="21"/>
        <v>0</v>
      </c>
      <c r="CC18" s="22"/>
      <c r="CD18" s="22"/>
      <c r="CE18" s="22"/>
    </row>
    <row r="19" spans="1:83" ht="18.75">
      <c r="A19" s="6">
        <v>14</v>
      </c>
      <c r="B19" s="16" t="s">
        <v>26</v>
      </c>
      <c r="C19" s="17"/>
      <c r="D19" s="7">
        <v>289</v>
      </c>
      <c r="E19" s="7">
        <v>289</v>
      </c>
      <c r="F19" s="7">
        <v>954</v>
      </c>
      <c r="G19" s="9">
        <f t="shared" si="0"/>
        <v>33.010380622837367</v>
      </c>
      <c r="H19" s="24"/>
      <c r="I19" s="24"/>
      <c r="J19" s="24"/>
      <c r="K19" s="24"/>
      <c r="L19" s="7"/>
      <c r="M19" s="7"/>
      <c r="N19" s="7"/>
      <c r="O19" s="9"/>
      <c r="P19" s="9"/>
      <c r="Q19" s="9"/>
      <c r="R19" s="9"/>
      <c r="S19" s="9"/>
      <c r="T19" s="9"/>
      <c r="U19" s="9"/>
      <c r="V19" s="9"/>
      <c r="W19" s="9"/>
      <c r="X19" s="8">
        <f t="shared" si="11"/>
        <v>289</v>
      </c>
      <c r="Y19" s="9">
        <f t="shared" si="12"/>
        <v>289</v>
      </c>
      <c r="Z19" s="9">
        <f t="shared" si="13"/>
        <v>954</v>
      </c>
      <c r="AA19" s="9">
        <f t="shared" si="1"/>
        <v>33.010380622837367</v>
      </c>
      <c r="AB19" s="22"/>
      <c r="AC19" s="22"/>
      <c r="AD19" s="22"/>
      <c r="AE19" s="22"/>
      <c r="AF19" s="22"/>
      <c r="AG19" s="22"/>
      <c r="AH19" s="22"/>
      <c r="AI19" s="9"/>
      <c r="AJ19" s="25"/>
      <c r="AK19" s="25"/>
      <c r="AL19" s="25"/>
      <c r="AM19" s="9"/>
      <c r="AN19" s="22"/>
      <c r="AO19" s="22"/>
      <c r="AP19" s="22"/>
      <c r="AQ19" s="9"/>
      <c r="AR19" s="22"/>
      <c r="AS19" s="22"/>
      <c r="AT19" s="22"/>
      <c r="AU19" s="22"/>
      <c r="AV19" s="22"/>
      <c r="AW19" s="22"/>
      <c r="AX19" s="22"/>
      <c r="AY19" s="22"/>
      <c r="AZ19" s="31">
        <f t="shared" si="4"/>
        <v>0</v>
      </c>
      <c r="BA19" s="25">
        <f t="shared" si="15"/>
        <v>0</v>
      </c>
      <c r="BB19" s="25">
        <f t="shared" si="16"/>
        <v>0</v>
      </c>
      <c r="BC19" s="9"/>
      <c r="BD19" s="22">
        <f t="shared" si="6"/>
        <v>289</v>
      </c>
      <c r="BE19" s="30">
        <f t="shared" si="7"/>
        <v>289</v>
      </c>
      <c r="BF19" s="30">
        <f t="shared" si="8"/>
        <v>954</v>
      </c>
      <c r="BG19" s="9">
        <f t="shared" si="9"/>
        <v>33.010380622837367</v>
      </c>
      <c r="BH19" s="22"/>
      <c r="BI19" s="22"/>
      <c r="BJ19" s="22"/>
      <c r="BK19" s="1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34">
        <f t="shared" si="21"/>
        <v>0</v>
      </c>
      <c r="CC19" s="22"/>
      <c r="CD19" s="22"/>
      <c r="CE19" s="22"/>
    </row>
    <row r="20" spans="1:83" ht="18.75">
      <c r="A20" s="6">
        <v>15</v>
      </c>
      <c r="B20" s="16" t="s">
        <v>25</v>
      </c>
      <c r="C20" s="17"/>
      <c r="D20" s="7">
        <v>580</v>
      </c>
      <c r="E20" s="7">
        <v>580</v>
      </c>
      <c r="F20" s="7">
        <v>1200</v>
      </c>
      <c r="G20" s="9">
        <f t="shared" si="0"/>
        <v>20.689655172413794</v>
      </c>
      <c r="H20" s="24"/>
      <c r="I20" s="24"/>
      <c r="J20" s="24"/>
      <c r="K20" s="24"/>
      <c r="L20" s="7"/>
      <c r="M20" s="7"/>
      <c r="N20" s="7"/>
      <c r="O20" s="9"/>
      <c r="P20" s="9"/>
      <c r="Q20" s="9"/>
      <c r="R20" s="9"/>
      <c r="S20" s="9"/>
      <c r="T20" s="9"/>
      <c r="U20" s="9"/>
      <c r="V20" s="9"/>
      <c r="W20" s="9"/>
      <c r="X20" s="8">
        <f t="shared" si="11"/>
        <v>580</v>
      </c>
      <c r="Y20" s="9">
        <f t="shared" si="12"/>
        <v>580</v>
      </c>
      <c r="Z20" s="9">
        <f t="shared" si="13"/>
        <v>1200</v>
      </c>
      <c r="AA20" s="9">
        <f t="shared" si="1"/>
        <v>20.689655172413794</v>
      </c>
      <c r="AB20" s="22">
        <v>60</v>
      </c>
      <c r="AC20" s="22">
        <v>60</v>
      </c>
      <c r="AD20" s="22">
        <v>90</v>
      </c>
      <c r="AE20" s="9">
        <f t="shared" ref="AE20:AE24" si="27">AD20/AC20*10</f>
        <v>15</v>
      </c>
      <c r="AF20" s="22"/>
      <c r="AG20" s="22"/>
      <c r="AH20" s="22"/>
      <c r="AI20" s="9"/>
      <c r="AJ20" s="25"/>
      <c r="AK20" s="25"/>
      <c r="AL20" s="25"/>
      <c r="AM20" s="9"/>
      <c r="AN20" s="22"/>
      <c r="AO20" s="22"/>
      <c r="AP20" s="22"/>
      <c r="AQ20" s="9"/>
      <c r="AR20" s="22"/>
      <c r="AS20" s="22"/>
      <c r="AT20" s="22"/>
      <c r="AU20" s="22"/>
      <c r="AV20" s="22"/>
      <c r="AW20" s="22"/>
      <c r="AX20" s="22"/>
      <c r="AY20" s="22"/>
      <c r="AZ20" s="31">
        <f t="shared" si="4"/>
        <v>60</v>
      </c>
      <c r="BA20" s="25">
        <f t="shared" si="15"/>
        <v>60</v>
      </c>
      <c r="BB20" s="25">
        <f t="shared" si="16"/>
        <v>90</v>
      </c>
      <c r="BC20" s="9">
        <f t="shared" si="5"/>
        <v>15</v>
      </c>
      <c r="BD20" s="22">
        <f t="shared" si="6"/>
        <v>640</v>
      </c>
      <c r="BE20" s="30">
        <f t="shared" si="7"/>
        <v>640</v>
      </c>
      <c r="BF20" s="30">
        <f t="shared" si="8"/>
        <v>1290</v>
      </c>
      <c r="BG20" s="9">
        <f t="shared" si="9"/>
        <v>20.15625</v>
      </c>
      <c r="BH20" s="22"/>
      <c r="BI20" s="22"/>
      <c r="BJ20" s="22"/>
      <c r="BK20" s="1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34">
        <f t="shared" si="21"/>
        <v>0</v>
      </c>
      <c r="CC20" s="22"/>
      <c r="CD20" s="22"/>
      <c r="CE20" s="22"/>
    </row>
    <row r="21" spans="1:83" ht="18.75">
      <c r="A21" s="6"/>
      <c r="B21" s="18" t="s">
        <v>29</v>
      </c>
      <c r="C21" s="19"/>
      <c r="D21" s="7"/>
      <c r="E21" s="7"/>
      <c r="F21" s="7"/>
      <c r="G21" s="9"/>
      <c r="H21" s="24"/>
      <c r="I21" s="24"/>
      <c r="J21" s="24"/>
      <c r="K21" s="24"/>
      <c r="L21" s="7"/>
      <c r="M21" s="7"/>
      <c r="N21" s="7"/>
      <c r="O21" s="9"/>
      <c r="P21" s="9"/>
      <c r="Q21" s="9"/>
      <c r="R21" s="9"/>
      <c r="S21" s="9"/>
      <c r="T21" s="9"/>
      <c r="U21" s="9"/>
      <c r="V21" s="9"/>
      <c r="W21" s="9"/>
      <c r="X21" s="8"/>
      <c r="Y21" s="9">
        <f t="shared" si="12"/>
        <v>0</v>
      </c>
      <c r="Z21" s="9">
        <f t="shared" si="13"/>
        <v>0</v>
      </c>
      <c r="AA21" s="9"/>
      <c r="AB21" s="22">
        <v>20</v>
      </c>
      <c r="AC21" s="22">
        <v>20</v>
      </c>
      <c r="AD21" s="22">
        <v>20</v>
      </c>
      <c r="AE21" s="9">
        <f t="shared" si="27"/>
        <v>10</v>
      </c>
      <c r="AF21" s="22"/>
      <c r="AG21" s="22"/>
      <c r="AH21" s="22"/>
      <c r="AI21" s="9"/>
      <c r="AJ21" s="25"/>
      <c r="AK21" s="25"/>
      <c r="AL21" s="25"/>
      <c r="AM21" s="9"/>
      <c r="AN21" s="22"/>
      <c r="AO21" s="22"/>
      <c r="AP21" s="22"/>
      <c r="AQ21" s="9"/>
      <c r="AR21" s="22"/>
      <c r="AS21" s="22"/>
      <c r="AT21" s="22"/>
      <c r="AU21" s="22"/>
      <c r="AV21" s="22"/>
      <c r="AW21" s="22"/>
      <c r="AX21" s="22"/>
      <c r="AY21" s="22"/>
      <c r="AZ21" s="31">
        <f t="shared" si="4"/>
        <v>20</v>
      </c>
      <c r="BA21" s="25">
        <f t="shared" si="15"/>
        <v>20</v>
      </c>
      <c r="BB21" s="25">
        <f t="shared" si="16"/>
        <v>20</v>
      </c>
      <c r="BC21" s="9">
        <f t="shared" si="5"/>
        <v>10</v>
      </c>
      <c r="BD21" s="22">
        <f t="shared" si="6"/>
        <v>20</v>
      </c>
      <c r="BE21" s="30">
        <f t="shared" si="7"/>
        <v>20</v>
      </c>
      <c r="BF21" s="30">
        <f t="shared" si="8"/>
        <v>20</v>
      </c>
      <c r="BG21" s="9">
        <f t="shared" si="9"/>
        <v>10</v>
      </c>
      <c r="BH21" s="22"/>
      <c r="BI21" s="22"/>
      <c r="BJ21" s="22"/>
      <c r="BK21" s="1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34">
        <f t="shared" si="21"/>
        <v>0</v>
      </c>
      <c r="CC21" s="22"/>
      <c r="CD21" s="22"/>
      <c r="CE21" s="22"/>
    </row>
    <row r="22" spans="1:83" s="3" customFormat="1" ht="18.75">
      <c r="A22" s="10"/>
      <c r="B22" s="58" t="s">
        <v>8</v>
      </c>
      <c r="C22" s="59"/>
      <c r="D22" s="11">
        <f>SUM(D6:D21)</f>
        <v>38033</v>
      </c>
      <c r="E22" s="27">
        <f t="shared" ref="E22:BR22" si="28">SUM(E6:E21)</f>
        <v>38033</v>
      </c>
      <c r="F22" s="27">
        <f t="shared" si="28"/>
        <v>107928</v>
      </c>
      <c r="G22" s="9">
        <f t="shared" si="0"/>
        <v>28.377461678016459</v>
      </c>
      <c r="H22" s="27">
        <f t="shared" si="28"/>
        <v>0</v>
      </c>
      <c r="I22" s="27">
        <f t="shared" si="28"/>
        <v>0</v>
      </c>
      <c r="J22" s="27">
        <f t="shared" si="28"/>
        <v>0</v>
      </c>
      <c r="K22" s="27">
        <f t="shared" si="28"/>
        <v>0</v>
      </c>
      <c r="L22" s="27">
        <f t="shared" si="28"/>
        <v>65</v>
      </c>
      <c r="M22" s="27">
        <f t="shared" si="28"/>
        <v>0</v>
      </c>
      <c r="N22" s="27">
        <f t="shared" si="28"/>
        <v>0</v>
      </c>
      <c r="O22" s="27">
        <f t="shared" si="28"/>
        <v>0</v>
      </c>
      <c r="P22" s="27">
        <f t="shared" si="28"/>
        <v>65</v>
      </c>
      <c r="Q22" s="27">
        <f t="shared" si="28"/>
        <v>95</v>
      </c>
      <c r="R22" s="27">
        <f t="shared" si="28"/>
        <v>186</v>
      </c>
      <c r="S22" s="9">
        <f t="shared" si="17"/>
        <v>19.578947368421055</v>
      </c>
      <c r="T22" s="27">
        <f t="shared" si="28"/>
        <v>0</v>
      </c>
      <c r="U22" s="27">
        <f t="shared" si="28"/>
        <v>0</v>
      </c>
      <c r="V22" s="27">
        <f t="shared" si="28"/>
        <v>0</v>
      </c>
      <c r="W22" s="9"/>
      <c r="X22" s="27">
        <f t="shared" si="28"/>
        <v>38098</v>
      </c>
      <c r="Y22" s="27">
        <f t="shared" si="28"/>
        <v>38128</v>
      </c>
      <c r="Z22" s="27">
        <f t="shared" si="28"/>
        <v>108114</v>
      </c>
      <c r="AA22" s="9">
        <f t="shared" si="1"/>
        <v>28.355539236256817</v>
      </c>
      <c r="AB22" s="27">
        <f t="shared" si="28"/>
        <v>10235</v>
      </c>
      <c r="AC22" s="27">
        <f t="shared" si="28"/>
        <v>10235</v>
      </c>
      <c r="AD22" s="27">
        <f t="shared" si="28"/>
        <v>11732</v>
      </c>
      <c r="AE22" s="9">
        <f t="shared" si="27"/>
        <v>11.462628236443575</v>
      </c>
      <c r="AF22" s="27">
        <f t="shared" si="28"/>
        <v>3159</v>
      </c>
      <c r="AG22" s="27">
        <f t="shared" si="28"/>
        <v>3159</v>
      </c>
      <c r="AH22" s="27">
        <f t="shared" si="28"/>
        <v>3174</v>
      </c>
      <c r="AI22" s="9">
        <f t="shared" si="25"/>
        <v>10.047483380816715</v>
      </c>
      <c r="AJ22" s="27">
        <f t="shared" si="28"/>
        <v>1300</v>
      </c>
      <c r="AK22" s="27">
        <f t="shared" si="28"/>
        <v>1300</v>
      </c>
      <c r="AL22" s="27">
        <f t="shared" si="28"/>
        <v>1199</v>
      </c>
      <c r="AM22" s="9">
        <f t="shared" si="23"/>
        <v>9.2230769230769223</v>
      </c>
      <c r="AN22" s="27">
        <f t="shared" si="28"/>
        <v>300</v>
      </c>
      <c r="AO22" s="27">
        <f t="shared" si="28"/>
        <v>300</v>
      </c>
      <c r="AP22" s="27">
        <f t="shared" si="28"/>
        <v>300</v>
      </c>
      <c r="AQ22" s="9">
        <f t="shared" ref="AQ22:AQ24" si="29">AP22/AO22*10</f>
        <v>10</v>
      </c>
      <c r="AR22" s="27">
        <f t="shared" si="28"/>
        <v>0</v>
      </c>
      <c r="AS22" s="27">
        <f t="shared" si="28"/>
        <v>0</v>
      </c>
      <c r="AT22" s="27">
        <f t="shared" si="28"/>
        <v>0</v>
      </c>
      <c r="AU22" s="27"/>
      <c r="AV22" s="28">
        <f t="shared" ref="AV22:AX22" si="30">SUM(AV6:AV21)</f>
        <v>397</v>
      </c>
      <c r="AW22" s="28">
        <f t="shared" si="30"/>
        <v>0</v>
      </c>
      <c r="AX22" s="28">
        <f t="shared" si="30"/>
        <v>0</v>
      </c>
      <c r="AY22" s="28"/>
      <c r="AZ22" s="27">
        <f t="shared" ref="AZ22:BB24" si="31">AV22+AR22+AN22+AJ22+AF22+AB22</f>
        <v>15391</v>
      </c>
      <c r="BA22" s="27">
        <f t="shared" si="31"/>
        <v>14994</v>
      </c>
      <c r="BB22" s="27">
        <f t="shared" si="31"/>
        <v>16405</v>
      </c>
      <c r="BC22" s="9">
        <f t="shared" si="5"/>
        <v>10.941043083900226</v>
      </c>
      <c r="BD22" s="27">
        <f t="shared" ref="BD22:BF24" si="32">AZ22+X22</f>
        <v>53489</v>
      </c>
      <c r="BE22" s="27">
        <f t="shared" si="32"/>
        <v>53122</v>
      </c>
      <c r="BF22" s="27">
        <f t="shared" si="32"/>
        <v>124519</v>
      </c>
      <c r="BG22" s="9">
        <f t="shared" si="9"/>
        <v>23.440194269794059</v>
      </c>
      <c r="BH22" s="27">
        <f t="shared" si="28"/>
        <v>650</v>
      </c>
      <c r="BI22" s="27">
        <f t="shared" si="28"/>
        <v>590</v>
      </c>
      <c r="BJ22" s="27">
        <f t="shared" si="28"/>
        <v>116</v>
      </c>
      <c r="BK22" s="12">
        <f t="shared" si="20"/>
        <v>1.9661016949152543</v>
      </c>
      <c r="BL22" s="27">
        <f t="shared" si="28"/>
        <v>4042</v>
      </c>
      <c r="BM22" s="27">
        <f t="shared" si="28"/>
        <v>4042</v>
      </c>
      <c r="BN22" s="27">
        <f t="shared" si="28"/>
        <v>2051</v>
      </c>
      <c r="BO22" s="22">
        <f t="shared" ref="BO22:BO24" si="33">BN22/BM22*10</f>
        <v>5.0742206828302816</v>
      </c>
      <c r="BP22" s="27">
        <f t="shared" si="28"/>
        <v>1108</v>
      </c>
      <c r="BQ22" s="27">
        <f t="shared" si="28"/>
        <v>1108</v>
      </c>
      <c r="BR22" s="27">
        <f t="shared" si="28"/>
        <v>660</v>
      </c>
      <c r="BS22" s="22">
        <f t="shared" ref="BS22:BS24" si="34">BR22/BQ22*10</f>
        <v>5.9566787003610111</v>
      </c>
      <c r="BT22" s="28">
        <f t="shared" ref="BT22:BV22" si="35">SUM(BT6:BT21)</f>
        <v>0</v>
      </c>
      <c r="BU22" s="28">
        <f t="shared" si="35"/>
        <v>0</v>
      </c>
      <c r="BV22" s="28">
        <f t="shared" si="35"/>
        <v>0</v>
      </c>
      <c r="BW22" s="30"/>
      <c r="BX22" s="28"/>
      <c r="BY22" s="28"/>
      <c r="BZ22" s="28"/>
      <c r="CA22" s="22"/>
      <c r="CB22" s="34">
        <f>BX22+BT22+BP22+BL22+BH22</f>
        <v>5800</v>
      </c>
      <c r="CC22" s="27">
        <f>BY22+BU22+BQ22+BM22++BI22</f>
        <v>5740</v>
      </c>
      <c r="CD22" s="27">
        <f>BZ22+BV22+BR22+BN22+BJ22</f>
        <v>2827</v>
      </c>
      <c r="CE22" s="22">
        <f t="shared" si="24"/>
        <v>10.492508710801394</v>
      </c>
    </row>
    <row r="23" spans="1:83" s="3" customFormat="1" ht="18.75">
      <c r="A23" s="10"/>
      <c r="B23" s="60" t="s">
        <v>9</v>
      </c>
      <c r="C23" s="61"/>
      <c r="D23" s="11">
        <v>24770</v>
      </c>
      <c r="E23" s="4">
        <v>23927</v>
      </c>
      <c r="F23" s="4">
        <v>62507</v>
      </c>
      <c r="G23" s="9">
        <f t="shared" si="0"/>
        <v>26.124043967066495</v>
      </c>
      <c r="H23" s="15">
        <v>100</v>
      </c>
      <c r="I23" s="12"/>
      <c r="J23" s="12"/>
      <c r="K23" s="12"/>
      <c r="L23" s="4"/>
      <c r="M23" s="4"/>
      <c r="N23" s="4"/>
      <c r="O23" s="12"/>
      <c r="P23" s="12"/>
      <c r="Q23" s="12"/>
      <c r="R23" s="12"/>
      <c r="S23" s="9"/>
      <c r="T23" s="9">
        <v>100</v>
      </c>
      <c r="U23" s="9">
        <v>100</v>
      </c>
      <c r="V23" s="9">
        <v>110</v>
      </c>
      <c r="W23" s="9">
        <f>V23/U23*10</f>
        <v>11</v>
      </c>
      <c r="X23" s="15">
        <f>D23+L23+H23</f>
        <v>24870</v>
      </c>
      <c r="Y23" s="15">
        <f>U23+Q23+E23</f>
        <v>24027</v>
      </c>
      <c r="Z23" s="15">
        <f>V23+R23+F23</f>
        <v>62617</v>
      </c>
      <c r="AA23" s="9">
        <f t="shared" si="1"/>
        <v>26.061097931493737</v>
      </c>
      <c r="AB23" s="23">
        <v>10055</v>
      </c>
      <c r="AC23" s="23">
        <v>7529</v>
      </c>
      <c r="AD23" s="23">
        <v>9017</v>
      </c>
      <c r="AE23" s="9">
        <f t="shared" si="27"/>
        <v>11.976358082082614</v>
      </c>
      <c r="AF23" s="23">
        <v>2950</v>
      </c>
      <c r="AG23" s="23">
        <v>2770</v>
      </c>
      <c r="AH23" s="23">
        <v>3611</v>
      </c>
      <c r="AI23" s="9">
        <f t="shared" si="25"/>
        <v>13.036101083032491</v>
      </c>
      <c r="AJ23" s="15">
        <v>489</v>
      </c>
      <c r="AK23" s="15">
        <v>409</v>
      </c>
      <c r="AL23" s="15">
        <v>363</v>
      </c>
      <c r="AM23" s="9">
        <f t="shared" si="23"/>
        <v>8.875305623471883</v>
      </c>
      <c r="AN23" s="12">
        <v>100</v>
      </c>
      <c r="AO23" s="12">
        <v>100</v>
      </c>
      <c r="AP23" s="12">
        <v>78</v>
      </c>
      <c r="AQ23" s="9">
        <f t="shared" si="29"/>
        <v>7.8000000000000007</v>
      </c>
      <c r="AR23" s="12">
        <v>266</v>
      </c>
      <c r="AS23" s="12">
        <v>266</v>
      </c>
      <c r="AT23" s="12">
        <v>344</v>
      </c>
      <c r="AU23" s="12">
        <f>AT23/AS23*10</f>
        <v>12.932330827067668</v>
      </c>
      <c r="AV23" s="12">
        <v>210</v>
      </c>
      <c r="AW23" s="12"/>
      <c r="AX23" s="12"/>
      <c r="AY23" s="12" t="e">
        <f>AX23/AW23*10</f>
        <v>#DIV/0!</v>
      </c>
      <c r="AZ23" s="31">
        <f t="shared" si="31"/>
        <v>14070</v>
      </c>
      <c r="BA23" s="31">
        <f t="shared" si="31"/>
        <v>11074</v>
      </c>
      <c r="BB23" s="31">
        <f t="shared" si="31"/>
        <v>13413</v>
      </c>
      <c r="BC23" s="9">
        <f t="shared" si="5"/>
        <v>12.112154596351814</v>
      </c>
      <c r="BD23" s="31">
        <f t="shared" si="32"/>
        <v>38940</v>
      </c>
      <c r="BE23" s="31">
        <f t="shared" si="32"/>
        <v>35101</v>
      </c>
      <c r="BF23" s="31">
        <f t="shared" si="32"/>
        <v>76030</v>
      </c>
      <c r="BG23" s="9">
        <f t="shared" si="9"/>
        <v>21.660351556935701</v>
      </c>
      <c r="BH23" s="23">
        <v>419</v>
      </c>
      <c r="BI23" s="23">
        <v>419</v>
      </c>
      <c r="BJ23" s="23">
        <v>99</v>
      </c>
      <c r="BK23" s="12">
        <f t="shared" ref="BK23:BK24" si="36">BJ23/BI23*10</f>
        <v>2.3627684964200477</v>
      </c>
      <c r="BL23" s="12"/>
      <c r="BM23" s="12"/>
      <c r="BN23" s="12"/>
      <c r="BO23" s="22"/>
      <c r="BP23" s="12">
        <v>1123</v>
      </c>
      <c r="BQ23" s="12">
        <v>545</v>
      </c>
      <c r="BR23" s="12">
        <v>482</v>
      </c>
      <c r="BS23" s="22">
        <f t="shared" si="34"/>
        <v>8.8440366972477076</v>
      </c>
      <c r="BT23" s="12">
        <v>33</v>
      </c>
      <c r="BU23" s="12">
        <v>33</v>
      </c>
      <c r="BV23" s="12">
        <v>15</v>
      </c>
      <c r="BW23" s="32">
        <f>BV23/BU23*10</f>
        <v>4.545454545454545</v>
      </c>
      <c r="BX23" s="12">
        <v>812</v>
      </c>
      <c r="BY23" s="12"/>
      <c r="BZ23" s="12"/>
      <c r="CA23" s="22"/>
      <c r="CB23" s="34">
        <f>BX23+BT23+BP23+BL23+BH23</f>
        <v>2387</v>
      </c>
      <c r="CC23" s="35">
        <f>BY23+BU23+BQ23+BM23++BI23</f>
        <v>997</v>
      </c>
      <c r="CD23" s="31">
        <f>BZ23+BV23+BR23+BN23+BJ23</f>
        <v>596</v>
      </c>
      <c r="CE23" s="22">
        <f t="shared" si="24"/>
        <v>10.597793380140422</v>
      </c>
    </row>
    <row r="24" spans="1:83" s="3" customFormat="1" ht="18.75">
      <c r="A24" s="10"/>
      <c r="B24" s="60" t="s">
        <v>10</v>
      </c>
      <c r="C24" s="61"/>
      <c r="D24" s="11">
        <f>D22+D23</f>
        <v>62803</v>
      </c>
      <c r="E24" s="27">
        <f t="shared" ref="E24:BR24" si="37">E22+E23</f>
        <v>61960</v>
      </c>
      <c r="F24" s="27">
        <f t="shared" si="37"/>
        <v>170435</v>
      </c>
      <c r="G24" s="9">
        <f t="shared" si="0"/>
        <v>27.507262750161395</v>
      </c>
      <c r="H24" s="27">
        <f t="shared" si="37"/>
        <v>100</v>
      </c>
      <c r="I24" s="27">
        <f t="shared" si="37"/>
        <v>0</v>
      </c>
      <c r="J24" s="27">
        <f t="shared" si="37"/>
        <v>0</v>
      </c>
      <c r="K24" s="27">
        <f t="shared" si="37"/>
        <v>0</v>
      </c>
      <c r="L24" s="27">
        <f t="shared" si="37"/>
        <v>65</v>
      </c>
      <c r="M24" s="27">
        <f t="shared" si="37"/>
        <v>0</v>
      </c>
      <c r="N24" s="27">
        <f t="shared" si="37"/>
        <v>0</v>
      </c>
      <c r="O24" s="27">
        <f t="shared" si="37"/>
        <v>0</v>
      </c>
      <c r="P24" s="27">
        <f t="shared" si="37"/>
        <v>65</v>
      </c>
      <c r="Q24" s="27">
        <f t="shared" si="37"/>
        <v>95</v>
      </c>
      <c r="R24" s="27">
        <f t="shared" si="37"/>
        <v>186</v>
      </c>
      <c r="S24" s="9">
        <f t="shared" si="17"/>
        <v>19.578947368421055</v>
      </c>
      <c r="T24" s="27">
        <f t="shared" si="37"/>
        <v>100</v>
      </c>
      <c r="U24" s="27">
        <f t="shared" si="37"/>
        <v>100</v>
      </c>
      <c r="V24" s="27">
        <f t="shared" si="37"/>
        <v>110</v>
      </c>
      <c r="W24" s="9">
        <f>V24/U24*10</f>
        <v>11</v>
      </c>
      <c r="X24" s="27">
        <f t="shared" si="37"/>
        <v>62968</v>
      </c>
      <c r="Y24" s="27">
        <f t="shared" si="37"/>
        <v>62155</v>
      </c>
      <c r="Z24" s="27">
        <f t="shared" si="37"/>
        <v>170731</v>
      </c>
      <c r="AA24" s="9">
        <f t="shared" si="1"/>
        <v>27.468586598021076</v>
      </c>
      <c r="AB24" s="27">
        <f t="shared" si="37"/>
        <v>20290</v>
      </c>
      <c r="AC24" s="27">
        <f t="shared" si="37"/>
        <v>17764</v>
      </c>
      <c r="AD24" s="27">
        <f t="shared" si="37"/>
        <v>20749</v>
      </c>
      <c r="AE24" s="9">
        <f t="shared" si="27"/>
        <v>11.680364782706597</v>
      </c>
      <c r="AF24" s="27">
        <f t="shared" si="37"/>
        <v>6109</v>
      </c>
      <c r="AG24" s="27">
        <f t="shared" si="37"/>
        <v>5929</v>
      </c>
      <c r="AH24" s="27">
        <f t="shared" si="37"/>
        <v>6785</v>
      </c>
      <c r="AI24" s="9">
        <f t="shared" si="25"/>
        <v>11.443751054140666</v>
      </c>
      <c r="AJ24" s="27">
        <f t="shared" si="37"/>
        <v>1789</v>
      </c>
      <c r="AK24" s="27">
        <f t="shared" si="37"/>
        <v>1709</v>
      </c>
      <c r="AL24" s="27">
        <f t="shared" si="37"/>
        <v>1562</v>
      </c>
      <c r="AM24" s="9">
        <f t="shared" si="23"/>
        <v>9.1398478642480985</v>
      </c>
      <c r="AN24" s="27">
        <f t="shared" si="37"/>
        <v>400</v>
      </c>
      <c r="AO24" s="27">
        <f t="shared" si="37"/>
        <v>400</v>
      </c>
      <c r="AP24" s="27">
        <f t="shared" si="37"/>
        <v>378</v>
      </c>
      <c r="AQ24" s="9">
        <f t="shared" si="29"/>
        <v>9.4499999999999993</v>
      </c>
      <c r="AR24" s="27">
        <f t="shared" si="37"/>
        <v>266</v>
      </c>
      <c r="AS24" s="27">
        <f t="shared" si="37"/>
        <v>266</v>
      </c>
      <c r="AT24" s="27">
        <f t="shared" si="37"/>
        <v>344</v>
      </c>
      <c r="AU24" s="12">
        <f>AT24/AS24*10</f>
        <v>12.932330827067668</v>
      </c>
      <c r="AV24" s="28">
        <f t="shared" ref="AV24:AX24" si="38">AV22+AV23</f>
        <v>607</v>
      </c>
      <c r="AW24" s="28">
        <f t="shared" si="38"/>
        <v>0</v>
      </c>
      <c r="AX24" s="28">
        <f t="shared" si="38"/>
        <v>0</v>
      </c>
      <c r="AY24" s="12" t="e">
        <f>AX24/AW24*10</f>
        <v>#DIV/0!</v>
      </c>
      <c r="AZ24" s="31">
        <f t="shared" si="31"/>
        <v>29461</v>
      </c>
      <c r="BA24" s="31">
        <f t="shared" si="31"/>
        <v>26068</v>
      </c>
      <c r="BB24" s="31">
        <f t="shared" si="31"/>
        <v>29818</v>
      </c>
      <c r="BC24" s="9">
        <f t="shared" si="5"/>
        <v>11.438545342949208</v>
      </c>
      <c r="BD24" s="31">
        <f t="shared" si="32"/>
        <v>92429</v>
      </c>
      <c r="BE24" s="31">
        <f t="shared" si="32"/>
        <v>88223</v>
      </c>
      <c r="BF24" s="31">
        <f t="shared" si="32"/>
        <v>200549</v>
      </c>
      <c r="BG24" s="9">
        <f t="shared" si="9"/>
        <v>22.732053999523934</v>
      </c>
      <c r="BH24" s="27">
        <f t="shared" si="37"/>
        <v>1069</v>
      </c>
      <c r="BI24" s="27">
        <f t="shared" si="37"/>
        <v>1009</v>
      </c>
      <c r="BJ24" s="27">
        <f t="shared" si="37"/>
        <v>215</v>
      </c>
      <c r="BK24" s="12">
        <f t="shared" si="36"/>
        <v>2.1308225966303271</v>
      </c>
      <c r="BL24" s="27">
        <f t="shared" si="37"/>
        <v>4042</v>
      </c>
      <c r="BM24" s="27">
        <f t="shared" si="37"/>
        <v>4042</v>
      </c>
      <c r="BN24" s="27">
        <f t="shared" si="37"/>
        <v>2051</v>
      </c>
      <c r="BO24" s="22">
        <f t="shared" si="33"/>
        <v>5.0742206828302816</v>
      </c>
      <c r="BP24" s="27">
        <f t="shared" si="37"/>
        <v>2231</v>
      </c>
      <c r="BQ24" s="27">
        <f t="shared" si="37"/>
        <v>1653</v>
      </c>
      <c r="BR24" s="27">
        <f t="shared" si="37"/>
        <v>1142</v>
      </c>
      <c r="BS24" s="22">
        <f t="shared" si="34"/>
        <v>6.9086509376890506</v>
      </c>
      <c r="BT24" s="28">
        <f t="shared" ref="BT24:BV24" si="39">BT22+BT23</f>
        <v>33</v>
      </c>
      <c r="BU24" s="28">
        <f t="shared" si="39"/>
        <v>33</v>
      </c>
      <c r="BV24" s="28">
        <f t="shared" si="39"/>
        <v>15</v>
      </c>
      <c r="BW24" s="32">
        <f t="shared" ref="BW24" si="40">BV24/BU24*10</f>
        <v>4.545454545454545</v>
      </c>
      <c r="BX24" s="28"/>
      <c r="BY24" s="28"/>
      <c r="BZ24" s="28"/>
      <c r="CA24" s="22"/>
      <c r="CB24" s="34">
        <f>BX24+BT24+BP24+BL24+BH24</f>
        <v>7375</v>
      </c>
      <c r="CC24" s="31">
        <f>BY24+BU24+BQ24+BM24++BI24</f>
        <v>6737</v>
      </c>
      <c r="CD24" s="31">
        <f>BZ24+BV24+BR24+BN24+BJ24</f>
        <v>3423</v>
      </c>
      <c r="CE24" s="22">
        <f t="shared" si="24"/>
        <v>10.508089654148732</v>
      </c>
    </row>
    <row r="25" spans="1:83" s="3" customFormat="1"/>
    <row r="26" spans="1:83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BQ26">
        <f>BI22+BM22+BQ22</f>
        <v>5740</v>
      </c>
      <c r="BR26">
        <f>BJ22+BN22+BR22</f>
        <v>2827</v>
      </c>
      <c r="CB26">
        <f>CB7+CB8+CB10+CB11</f>
        <v>5385</v>
      </c>
      <c r="CC26">
        <v>5265</v>
      </c>
      <c r="CD26">
        <v>2715</v>
      </c>
    </row>
    <row r="27" spans="1:83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83">
      <c r="A28" s="51"/>
      <c r="B28" s="51"/>
      <c r="E28" s="2"/>
      <c r="F28" s="2"/>
      <c r="G28" s="2"/>
      <c r="H28" s="13"/>
      <c r="I28" s="13"/>
      <c r="J28" s="13"/>
      <c r="K28" s="13"/>
      <c r="L28" s="2"/>
      <c r="M28" s="2"/>
      <c r="Z28" s="29"/>
      <c r="AZ28" s="33">
        <f>SUM(AZ6:AZ21)</f>
        <v>15391</v>
      </c>
      <c r="BA28">
        <v>14828</v>
      </c>
      <c r="BB28">
        <v>16305</v>
      </c>
      <c r="BD28">
        <v>53489</v>
      </c>
      <c r="BF28">
        <v>124419</v>
      </c>
    </row>
    <row r="29" spans="1:83">
      <c r="D29" s="51"/>
      <c r="E29" s="51"/>
      <c r="F29" s="51"/>
      <c r="G29" s="51"/>
      <c r="H29" s="51"/>
      <c r="I29" s="51"/>
      <c r="J29" s="51"/>
      <c r="K29" s="51"/>
      <c r="L29" s="51"/>
    </row>
    <row r="30" spans="1:83">
      <c r="AZ30">
        <f>AZ22+AZ23</f>
        <v>29461</v>
      </c>
      <c r="BA30">
        <f>BA22+BA23</f>
        <v>26068</v>
      </c>
      <c r="BF30">
        <f>BF22+BF23</f>
        <v>200549</v>
      </c>
    </row>
  </sheetData>
  <mergeCells count="39">
    <mergeCell ref="D29:L29"/>
    <mergeCell ref="B4:C5"/>
    <mergeCell ref="A4:A5"/>
    <mergeCell ref="B22:C22"/>
    <mergeCell ref="A28:B28"/>
    <mergeCell ref="A26:X26"/>
    <mergeCell ref="A27:Y27"/>
    <mergeCell ref="B23:C23"/>
    <mergeCell ref="B24:C24"/>
    <mergeCell ref="B6:C6"/>
    <mergeCell ref="B7:C7"/>
    <mergeCell ref="B8:C8"/>
    <mergeCell ref="B9:C9"/>
    <mergeCell ref="B10:C10"/>
    <mergeCell ref="B12:C12"/>
    <mergeCell ref="B13:C13"/>
    <mergeCell ref="A3:AW3"/>
    <mergeCell ref="AB4:AE4"/>
    <mergeCell ref="AJ4:AM4"/>
    <mergeCell ref="B14:C14"/>
    <mergeCell ref="H4:K4"/>
    <mergeCell ref="D4:G4"/>
    <mergeCell ref="L4:O4"/>
    <mergeCell ref="X4:AA4"/>
    <mergeCell ref="B11:C11"/>
    <mergeCell ref="P4:S4"/>
    <mergeCell ref="T4:W4"/>
    <mergeCell ref="AV4:AY4"/>
    <mergeCell ref="CB4:CE4"/>
    <mergeCell ref="BH4:BK4"/>
    <mergeCell ref="AF4:AI4"/>
    <mergeCell ref="AZ4:BC4"/>
    <mergeCell ref="BD4:BG4"/>
    <mergeCell ref="AN4:AQ4"/>
    <mergeCell ref="AR4:AU4"/>
    <mergeCell ref="BL4:BO4"/>
    <mergeCell ref="BP4:BS4"/>
    <mergeCell ref="BT4:BW4"/>
    <mergeCell ref="BX4:CA4"/>
  </mergeCells>
  <pageMargins left="0.39370078740157483" right="0.27559055118110237" top="0.74803149606299213" bottom="0.74803149606299213" header="0.31496062992125984" footer="0.31496062992125984"/>
  <pageSetup paperSize="9" scale="41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Вера</cp:lastModifiedBy>
  <cp:lastPrinted>2017-08-30T10:29:35Z</cp:lastPrinted>
  <dcterms:created xsi:type="dcterms:W3CDTF">2012-07-11T10:51:47Z</dcterms:created>
  <dcterms:modified xsi:type="dcterms:W3CDTF">2017-08-30T10:30:18Z</dcterms:modified>
</cp:coreProperties>
</file>