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'Лист1'!$A$1:$J$230</definedName>
  </definedNames>
  <calcPr fullCalcOnLoad="1"/>
</workbook>
</file>

<file path=xl/sharedStrings.xml><?xml version="1.0" encoding="utf-8"?>
<sst xmlns="http://schemas.openxmlformats.org/spreadsheetml/2006/main" count="345" uniqueCount="108">
  <si>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</si>
  <si>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</si>
  <si>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</si>
  <si>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</si>
  <si>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</si>
  <si>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2017г.</t>
  </si>
  <si>
    <t>2018г.</t>
  </si>
  <si>
    <t>2019г.</t>
  </si>
  <si>
    <t>Итого по мероприятию:</t>
  </si>
  <si>
    <t>№ п/п</t>
  </si>
  <si>
    <t>Год реализа- ции</t>
  </si>
  <si>
    <t xml:space="preserve"> 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</si>
  <si>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</si>
  <si>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</si>
  <si>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</si>
  <si>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</si>
  <si>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</si>
  <si>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</si>
  <si>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</si>
  <si>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</si>
  <si>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</si>
  <si>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</si>
  <si>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</si>
  <si>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</si>
  <si>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</si>
  <si>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« Развитие сельского хозяйства и регулирование рынков сельскохозяйственной продукции,сырья и продовольствия Суровикинского муниципального района Волгоградской области»</t>
  </si>
  <si>
    <t>муниципального района Волгоградской области»</t>
  </si>
  <si>
    <t>Повышение финансовой устойчивости растениеводства</t>
  </si>
  <si>
    <t>Отдел по сельскому хозяйству, продовольствию и природопользованию администрации Суровикинского муниципального района Волгоградской области (далее – отдел по сельскому хозяйству)</t>
  </si>
  <si>
    <t>поддержка сельскохозяйственных товаропроизводителей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</si>
  <si>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</si>
  <si>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сохранение посевных площадей</t>
  </si>
  <si>
    <t>2019 г.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</si>
  <si>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</si>
  <si>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повышение финансовой устойчивости сельскохозяйственных товаропроизводителей за счет ежегодного страхования посевов сельскохозяйственных культур</t>
  </si>
  <si>
    <t>отдел по сельскому хозяйству</t>
  </si>
  <si>
    <t>2020г.</t>
  </si>
  <si>
    <t>2021г.</t>
  </si>
  <si>
    <t>2022г.</t>
  </si>
  <si>
    <t>2023г.</t>
  </si>
  <si>
    <t>2024г.</t>
  </si>
  <si>
    <t>2025г.</t>
  </si>
  <si>
    <t xml:space="preserve">Увеличение объемов производства и переработки продукции растениеводства
</t>
  </si>
  <si>
    <t>поддержка приобретения элитных семян</t>
  </si>
  <si>
    <t>Поддержка приобретения элитных семян (возмещение части затрат на приобретение элитных семян)</t>
  </si>
  <si>
    <t>увеличение доли площади, засеваемой элитными семенами, в общей площади посевов</t>
  </si>
  <si>
    <t>2017-2025гг.</t>
  </si>
  <si>
    <t>Возмещение части затрат на 1 гектар посевной площади сельскохозяйственных культур</t>
  </si>
  <si>
    <t>увеличение объема производства  основных видов продукции растениеводства</t>
  </si>
  <si>
    <t>Увеличение производства продукции животноводства на основе повышения продуктивности сельскохозяйственных животных и птиц</t>
  </si>
  <si>
    <t>поддержка сельскохозяйственных товаропроизводителей в области животноводства</t>
  </si>
  <si>
    <t>Субсидии за произведенную и реализованную продукцию животноводства</t>
  </si>
  <si>
    <t>увеличение производства продукции животноводства</t>
  </si>
  <si>
    <t>Возмещение части затрат на содержание племенного маточного поголовья сельскохозяйственных животных</t>
  </si>
  <si>
    <t>сохранение численности племенного поголовья сельскохозяйственных животных</t>
  </si>
  <si>
    <t>Возмещение части затрат сельскохозяйственных товаропроизводителей на приобретение племенного молодняка крупного рогатого скота и мелкого рогатого скота</t>
  </si>
  <si>
    <t>сохранение племенного поголовья сельскохозяйственных животных</t>
  </si>
  <si>
    <t>Возмещение части затрат на увеличение поголовья нетелей и (или) овцематок (козоматок)</t>
  </si>
  <si>
    <t>Финансовое обеспечение затрат, возникающих при производстве зерновых и (или) зернобобовых сельскохозяйственных культур</t>
  </si>
  <si>
    <t>Повышение финансовой устойчивости в животноводстве</t>
  </si>
  <si>
    <t>увеличение объема производства  масличных сельскохозяйственных культур</t>
  </si>
  <si>
    <t>снижение финансовой нагрузки на сельскохозяйственных товаропроизводителей в области животноводства</t>
  </si>
  <si>
    <t>Стимулирование перехода личных хозяйств  в крестьянские (фермерские) хозяйства</t>
  </si>
  <si>
    <t>поддержка начинающих фермеров</t>
  </si>
  <si>
    <t>Поддержка начинающих фермеров (гранты на поддержку начинающих фермеров)</t>
  </si>
  <si>
    <t>увеличение числа начинающих фермеров</t>
  </si>
  <si>
    <t>развитие семейных животноводческих ферм на базе крестьянских (фермерских) хозяйств</t>
  </si>
  <si>
    <t>Развитие семейных животноводческих ферм на базе крестьянских (фермерских) хозяйств (гранты на развитие семейных животноводческих ферм)</t>
  </si>
  <si>
    <t>увеличение числа семейных животноводческих ферм на базе крестьянских (фермерских) хозяйств</t>
  </si>
  <si>
    <t>Развитие материально-технической базы сельскохозяйственных потребительских кооперативов</t>
  </si>
  <si>
    <t>развитие сельскохозяйственной кооперации</t>
  </si>
  <si>
    <t>Создание и развитие сельскохозяйственных потребительских кооперативов</t>
  </si>
  <si>
    <t>увеличение числа сельскохозяйственных потребительских кооперативов</t>
  </si>
  <si>
    <t>поддержка кредитования малых форм хозяйствования</t>
  </si>
  <si>
    <t>Обеспечение доступа малых форм хозяйствования к субсидируемым кредитам банков  и займам сельскохозяйственных потребительских кредитных кооперативов</t>
  </si>
  <si>
    <t xml:space="preserve">Государственная поддержка кредитования малых форм хозяйствования (возмещение части процентной ставки по долгосрочным, среднесрочным и краткосрочным кредитам, взятым малыми формами хозяйствования) </t>
  </si>
  <si>
    <t>обеспечение доступа малых форм хозяйствования к субсидируемым кредитам банков и займам сельскохозяйственных потребительских кредитных кооперативов</t>
  </si>
  <si>
    <t>Развитие отраслей животноводства, альтернативных свиноводству</t>
  </si>
  <si>
    <t>приобретение сельскохозяйственных животных и птиц, альтернативных свиноводству</t>
  </si>
  <si>
    <t>Поддержка приобретения сельскохозяйственных животных и птицы, альтернативных свиноводству (возмещение части затрат крестьянских (фермерских) и личных подсобных хозяйств на приобретение сельскохозяйственных животных, альтернативных свиноводству)</t>
  </si>
  <si>
    <t>стимулирование перевода личных подсобных и крестьянских (фермерских) хозяйств на альтернативные свиноводству отрасли животноводства</t>
  </si>
  <si>
    <t>Повышение инвестиционной привлекательности отраслей сельского хозяйства</t>
  </si>
  <si>
    <t>Возмещение части затрат на уплату процентов по инвестиционным кредитам (займам) в агропромышленном комплексе</t>
  </si>
  <si>
    <t>поддержка инвестиционной привлекательности отраслей сельского хозяйства;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</si>
  <si>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</si>
  <si>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модернизация и обновление машинно-тракторного парка подотраслей сельского хозяйства</t>
  </si>
  <si>
    <t>Модернизация и обновление машинно-тракторного парка подотраслей сельского хозяйства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</si>
  <si>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</si>
  <si>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Стимулирование роста объема производства молока на основе увеличения поголовья крупного рогатого скота молочного направления и повышения его продуктивности, создания новых технологий содержания скота молочного направления</t>
  </si>
  <si>
    <t>увеличение производства молока в хозяйствах всех категорий</t>
  </si>
  <si>
    <t>Повышение продуктивности в молочном скотоводстве</t>
  </si>
  <si>
    <t xml:space="preserve">повышение эффективности молочного производства </t>
  </si>
  <si>
    <t>Муниципальная программа Суровикинского муниципального района 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</si>
  <si>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Перечень мероприятий муниципальной программы Суровикинского муниципального района</t>
  </si>
  <si>
    <t>Финансовое обеспечение                                        затрат, возникающих при производстве масличных сельскохозяйственных культур</t>
  </si>
  <si>
    <t>Возмещение части затрат на содержание поголовья овцематок (козоматок)</t>
  </si>
  <si>
    <t>Стимулирование                                                                             крестьянских (фермерских) хозяйств создавать семейные животноводческие фермы с высокопродуктивным скотом  и высокотехнологическим оборудованием</t>
  </si>
  <si>
    <t xml:space="preserve">поддержка инвестиционной привлекательности отраслей сельского хозяйства;
увеличение строительства и модернизации объектов агропромышленного комплекса
</t>
  </si>
  <si>
    <t>увеличение объема производства  зернобобовых сельскохозяйственных культур</t>
  </si>
  <si>
    <t xml:space="preserve">Возмещение части затрат на подавление численности, локализацию и (или) ликвидацию популяции карантинного объекта
</t>
  </si>
  <si>
    <t>Возмещение части затрат на 1 килограмм реализованного и (или) отгруженного на собственную переработку молока</t>
  </si>
  <si>
    <t xml:space="preserve">увеличение числа семейных ферм на базе крестьянских (фермерских) хозяйств
</t>
  </si>
  <si>
    <t xml:space="preserve">увеличение числа крестьянских (фермерских) хозяйств
</t>
  </si>
  <si>
    <t xml:space="preserve">повышение финансовой устойчивости сельскохозяйственных товаропроизводителей, осуществляющих деятельность в отрасли растениеводства
</t>
  </si>
  <si>
    <t>2017-2025 гг.</t>
  </si>
  <si>
    <t>ПРИЛОЖЕНИЕ 1                                                                                                                                                 к постановлению                                администрации Суровикинского муниципального района 
от 
«Приложение 3 
к муниципальной программе Суровикинского муниципального района
«Развитие сельского хозяйства и регулирование рынков сельскохозяйственной продукции, сырья и продовольствия 
Суровикинского муниципального района Волгоградской области»</t>
  </si>
  <si>
    <t xml:space="preserve">Создание системы поддержки фермеров и развитие сельской кооперации (гранты «Агростартап» крестьянским (фермерским) хозяйствам на создание и развитие хозяйств)
</t>
  </si>
  <si>
    <t xml:space="preserve">Стимулирование развития приоритетных подотраслей агропромышленного комплекса и  развитие малых форм хозяйствования   (гранты на развитие семейных ферм)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</si>
</sst>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distributed" wrapText="1"/>
    </xf>
    <xf numFmtId="178" fontId="2" fillId="0" borderId="10" xfId="0" applyNumberFormat="1" applyFont="1" applyBorder="1" applyAlignment="1">
      <alignment horizontal="center" vertical="distributed" wrapText="1"/>
    </xf>
    <xf numFmtId="178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distributed"/>
    </xf>
    <xf numFmtId="178" fontId="2" fillId="33" borderId="10" xfId="0" applyNumberFormat="1" applyFont="1" applyFill="1" applyBorder="1" applyAlignment="1">
      <alignment horizontal="center" vertical="distributed" wrapText="1"/>
    </xf>
    <xf numFmtId="178" fontId="2" fillId="33" borderId="10" xfId="0" applyNumberFormat="1" applyFont="1" applyFill="1" applyBorder="1" applyAlignment="1">
      <alignment horizontal="center" vertical="distributed"/>
    </xf>
    <xf numFmtId="0" fontId="41" fillId="0" borderId="10" xfId="0" applyFont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distributed" wrapText="1"/>
    </xf>
    <xf numFmtId="178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wrapText="1"/>
    </xf>
    <xf numFmtId="178" fontId="41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distributed" wrapText="1"/>
    </xf>
    <xf numFmtId="178" fontId="2" fillId="33" borderId="18" xfId="0" applyNumberFormat="1" applyFont="1" applyFill="1" applyBorder="1" applyAlignment="1">
      <alignment horizontal="center" vertical="distributed" wrapText="1"/>
    </xf>
    <xf numFmtId="178" fontId="2" fillId="33" borderId="11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178" fontId="41" fillId="33" borderId="10" xfId="0" applyNumberFormat="1" applyFont="1" applyFill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view="pageLayout" zoomScale="82" zoomScalePageLayoutView="82" workbookViewId="0" topLeftCell="A205">
      <selection activeCell="C219" sqref="C219:C227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30.25" customHeight="1">
      <c r="H1" s="70" t="s">
        <v>105</v>
      </c>
      <c r="I1" s="70"/>
      <c r="J1" s="70"/>
    </row>
    <row r="2" spans="8:10" ht="36.75" customHeight="1">
      <c r="H2" s="70"/>
      <c r="I2" s="70"/>
      <c r="J2" s="70"/>
    </row>
    <row r="3" spans="8:10" ht="17.25" customHeight="1">
      <c r="H3" s="73"/>
      <c r="I3" s="73"/>
      <c r="J3" s="73"/>
    </row>
    <row r="4" ht="5.25" customHeight="1" hidden="1"/>
    <row r="5" spans="1:10" ht="15" customHeight="1">
      <c r="A5" s="71" t="s">
        <v>93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8.75" customHeight="1">
      <c r="A6" s="78" t="s">
        <v>25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8.75" customHeight="1">
      <c r="A7" s="71" t="s">
        <v>26</v>
      </c>
      <c r="B7" s="71"/>
      <c r="C7" s="71"/>
      <c r="D7" s="71"/>
      <c r="E7" s="71"/>
      <c r="F7" s="71"/>
      <c r="G7" s="71"/>
      <c r="H7" s="71"/>
      <c r="I7" s="71"/>
      <c r="J7" s="71"/>
    </row>
    <row r="8" ht="7.5" customHeight="1">
      <c r="D8" s="3"/>
    </row>
    <row r="9" spans="1:10" ht="15.75" customHeight="1">
      <c r="A9" s="47" t="s">
        <v>9</v>
      </c>
      <c r="B9" s="47" t="s">
        <v>14</v>
      </c>
      <c r="C9" s="60" t="s">
        <v>12</v>
      </c>
      <c r="D9" s="60" t="s">
        <v>10</v>
      </c>
      <c r="E9" s="60" t="s">
        <v>0</v>
      </c>
      <c r="F9" s="60"/>
      <c r="G9" s="60"/>
      <c r="H9" s="60"/>
      <c r="I9" s="60"/>
      <c r="J9" s="60" t="s">
        <v>15</v>
      </c>
    </row>
    <row r="10" spans="1:10" ht="15.75">
      <c r="A10" s="51"/>
      <c r="B10" s="51"/>
      <c r="C10" s="60"/>
      <c r="D10" s="60"/>
      <c r="E10" s="60" t="s">
        <v>1</v>
      </c>
      <c r="F10" s="60" t="s">
        <v>2</v>
      </c>
      <c r="G10" s="60"/>
      <c r="H10" s="60"/>
      <c r="I10" s="60"/>
      <c r="J10" s="60"/>
    </row>
    <row r="11" spans="1:10" ht="15.75" customHeight="1">
      <c r="A11" s="51"/>
      <c r="B11" s="51"/>
      <c r="C11" s="60"/>
      <c r="D11" s="60"/>
      <c r="E11" s="60"/>
      <c r="F11" s="60" t="s">
        <v>3</v>
      </c>
      <c r="G11" s="60" t="s">
        <v>4</v>
      </c>
      <c r="H11" s="47" t="s">
        <v>13</v>
      </c>
      <c r="I11" s="60" t="s">
        <v>16</v>
      </c>
      <c r="J11" s="60"/>
    </row>
    <row r="12" spans="1:10" ht="15" customHeight="1">
      <c r="A12" s="51"/>
      <c r="B12" s="51"/>
      <c r="C12" s="60"/>
      <c r="D12" s="60"/>
      <c r="E12" s="60"/>
      <c r="F12" s="60"/>
      <c r="G12" s="60"/>
      <c r="H12" s="51"/>
      <c r="I12" s="60"/>
      <c r="J12" s="60"/>
    </row>
    <row r="13" spans="1:10" ht="17.25" customHeight="1">
      <c r="A13" s="51"/>
      <c r="B13" s="51"/>
      <c r="C13" s="60"/>
      <c r="D13" s="60"/>
      <c r="E13" s="60"/>
      <c r="F13" s="60"/>
      <c r="G13" s="60"/>
      <c r="H13" s="51"/>
      <c r="I13" s="60"/>
      <c r="J13" s="60"/>
    </row>
    <row r="14" spans="1:10" ht="15" customHeight="1" hidden="1">
      <c r="A14" s="48"/>
      <c r="B14" s="48"/>
      <c r="C14" s="60"/>
      <c r="D14" s="60"/>
      <c r="E14" s="60"/>
      <c r="F14" s="60"/>
      <c r="G14" s="60"/>
      <c r="H14" s="48"/>
      <c r="I14" s="60"/>
      <c r="J14" s="60"/>
    </row>
    <row r="15" spans="1:10" ht="15">
      <c r="A15" s="1">
        <v>1</v>
      </c>
      <c r="B15" s="1">
        <v>2</v>
      </c>
      <c r="C15" s="1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1">
        <v>10</v>
      </c>
    </row>
    <row r="16" spans="1:10" ht="15">
      <c r="A16" s="57" t="s">
        <v>92</v>
      </c>
      <c r="B16" s="64"/>
      <c r="C16" s="64"/>
      <c r="D16" s="64"/>
      <c r="E16" s="64"/>
      <c r="F16" s="64"/>
      <c r="G16" s="64"/>
      <c r="H16" s="64"/>
      <c r="I16" s="64"/>
      <c r="J16" s="65"/>
    </row>
    <row r="17" spans="1:10" ht="22.5" customHeight="1">
      <c r="A17" s="66"/>
      <c r="B17" s="67"/>
      <c r="C17" s="67"/>
      <c r="D17" s="67"/>
      <c r="E17" s="67"/>
      <c r="F17" s="67"/>
      <c r="G17" s="67"/>
      <c r="H17" s="67"/>
      <c r="I17" s="67"/>
      <c r="J17" s="68"/>
    </row>
    <row r="18" spans="1:10" ht="30" customHeight="1">
      <c r="A18" s="60">
        <v>1</v>
      </c>
      <c r="B18" s="69" t="s">
        <v>27</v>
      </c>
      <c r="C18" s="72" t="s">
        <v>28</v>
      </c>
      <c r="D18" s="9" t="s">
        <v>5</v>
      </c>
      <c r="E18" s="26">
        <f>I18+H18+G18+F18</f>
        <v>41592</v>
      </c>
      <c r="F18" s="26">
        <v>33180</v>
      </c>
      <c r="G18" s="26">
        <v>8412</v>
      </c>
      <c r="H18" s="26">
        <v>0</v>
      </c>
      <c r="I18" s="26">
        <v>0</v>
      </c>
      <c r="J18" s="74" t="s">
        <v>29</v>
      </c>
    </row>
    <row r="19" spans="1:10" ht="144.75" customHeight="1">
      <c r="A19" s="60"/>
      <c r="B19" s="69"/>
      <c r="C19" s="72"/>
      <c r="D19" s="5" t="s">
        <v>6</v>
      </c>
      <c r="E19" s="27">
        <f>I19+H19+G19+F19</f>
        <v>41592</v>
      </c>
      <c r="F19" s="27">
        <v>33180</v>
      </c>
      <c r="G19" s="27">
        <v>8412</v>
      </c>
      <c r="H19" s="27">
        <v>0</v>
      </c>
      <c r="I19" s="27">
        <v>0</v>
      </c>
      <c r="J19" s="74"/>
    </row>
    <row r="20" spans="1:10" ht="21" customHeight="1" hidden="1">
      <c r="A20" s="5"/>
      <c r="B20" s="63" t="s">
        <v>8</v>
      </c>
      <c r="C20" s="63"/>
      <c r="D20" s="11"/>
      <c r="E20" s="26">
        <f>E18+E19</f>
        <v>83184</v>
      </c>
      <c r="F20" s="26">
        <f>F18+F19</f>
        <v>66360</v>
      </c>
      <c r="G20" s="26">
        <f>G18+G19</f>
        <v>16824</v>
      </c>
      <c r="H20" s="26">
        <f>H18+H19</f>
        <v>0</v>
      </c>
      <c r="I20" s="26">
        <f>I18+I19</f>
        <v>0</v>
      </c>
      <c r="J20" s="4"/>
    </row>
    <row r="21" spans="1:10" ht="114.75" customHeight="1">
      <c r="A21" s="5">
        <v>2</v>
      </c>
      <c r="B21" s="31" t="s">
        <v>30</v>
      </c>
      <c r="C21" s="21" t="s">
        <v>35</v>
      </c>
      <c r="D21" s="5" t="s">
        <v>32</v>
      </c>
      <c r="E21" s="27">
        <f>I21+H21+G21+F21</f>
        <v>28762.5</v>
      </c>
      <c r="F21" s="27">
        <v>24181</v>
      </c>
      <c r="G21" s="27">
        <v>4581.5</v>
      </c>
      <c r="H21" s="27">
        <v>0</v>
      </c>
      <c r="I21" s="27">
        <v>0</v>
      </c>
      <c r="J21" s="20" t="s">
        <v>31</v>
      </c>
    </row>
    <row r="22" spans="1:10" ht="31.5" customHeight="1" hidden="1">
      <c r="A22" s="5"/>
      <c r="B22" s="63" t="s">
        <v>8</v>
      </c>
      <c r="C22" s="63"/>
      <c r="D22" s="9"/>
      <c r="E22" s="26">
        <f>E21</f>
        <v>28762.5</v>
      </c>
      <c r="F22" s="26">
        <f>F21</f>
        <v>24181</v>
      </c>
      <c r="G22" s="26">
        <f>G21</f>
        <v>4581.5</v>
      </c>
      <c r="H22" s="26">
        <f>H21</f>
        <v>0</v>
      </c>
      <c r="I22" s="26">
        <f>I21</f>
        <v>0</v>
      </c>
      <c r="J22" s="4"/>
    </row>
    <row r="23" spans="1:10" ht="30" customHeight="1">
      <c r="A23" s="47">
        <v>3</v>
      </c>
      <c r="B23" s="75" t="s">
        <v>33</v>
      </c>
      <c r="C23" s="79" t="s">
        <v>35</v>
      </c>
      <c r="D23" s="9" t="s">
        <v>7</v>
      </c>
      <c r="E23" s="26">
        <f aca="true" t="shared" si="0" ref="E23:E29">I23+H23+G23+F23</f>
        <v>736</v>
      </c>
      <c r="F23" s="26">
        <v>633</v>
      </c>
      <c r="G23" s="26">
        <v>103</v>
      </c>
      <c r="H23" s="26">
        <v>0</v>
      </c>
      <c r="I23" s="26">
        <v>0</v>
      </c>
      <c r="J23" s="47" t="s">
        <v>34</v>
      </c>
    </row>
    <row r="24" spans="1:10" ht="30" customHeight="1">
      <c r="A24" s="51"/>
      <c r="B24" s="76"/>
      <c r="C24" s="80"/>
      <c r="D24" s="9" t="s">
        <v>36</v>
      </c>
      <c r="E24" s="26">
        <f t="shared" si="0"/>
        <v>749</v>
      </c>
      <c r="F24" s="26">
        <v>644</v>
      </c>
      <c r="G24" s="26">
        <v>105</v>
      </c>
      <c r="H24" s="26">
        <v>0</v>
      </c>
      <c r="I24" s="26">
        <v>0</v>
      </c>
      <c r="J24" s="51"/>
    </row>
    <row r="25" spans="1:10" ht="30" customHeight="1">
      <c r="A25" s="51"/>
      <c r="B25" s="76"/>
      <c r="C25" s="80"/>
      <c r="D25" s="9" t="s">
        <v>37</v>
      </c>
      <c r="E25" s="26">
        <f t="shared" si="0"/>
        <v>749</v>
      </c>
      <c r="F25" s="26">
        <v>644</v>
      </c>
      <c r="G25" s="26">
        <v>105</v>
      </c>
      <c r="H25" s="26">
        <v>0</v>
      </c>
      <c r="I25" s="26">
        <v>0</v>
      </c>
      <c r="J25" s="51"/>
    </row>
    <row r="26" spans="1:10" ht="30" customHeight="1">
      <c r="A26" s="51"/>
      <c r="B26" s="76"/>
      <c r="C26" s="80"/>
      <c r="D26" s="9" t="s">
        <v>38</v>
      </c>
      <c r="E26" s="26">
        <f t="shared" si="0"/>
        <v>200</v>
      </c>
      <c r="F26" s="26">
        <v>0</v>
      </c>
      <c r="G26" s="28">
        <v>200</v>
      </c>
      <c r="H26" s="26">
        <v>0</v>
      </c>
      <c r="I26" s="26">
        <v>0</v>
      </c>
      <c r="J26" s="51"/>
    </row>
    <row r="27" spans="1:10" ht="30" customHeight="1">
      <c r="A27" s="51"/>
      <c r="B27" s="76"/>
      <c r="C27" s="80"/>
      <c r="D27" s="9" t="s">
        <v>39</v>
      </c>
      <c r="E27" s="26">
        <f t="shared" si="0"/>
        <v>200</v>
      </c>
      <c r="F27" s="26">
        <v>0</v>
      </c>
      <c r="G27" s="28">
        <v>200</v>
      </c>
      <c r="H27" s="26">
        <v>0</v>
      </c>
      <c r="I27" s="26">
        <v>0</v>
      </c>
      <c r="J27" s="51"/>
    </row>
    <row r="28" spans="1:10" ht="30" customHeight="1">
      <c r="A28" s="51"/>
      <c r="B28" s="76"/>
      <c r="C28" s="80"/>
      <c r="D28" s="9" t="s">
        <v>40</v>
      </c>
      <c r="E28" s="26">
        <f t="shared" si="0"/>
        <v>200</v>
      </c>
      <c r="F28" s="26">
        <v>0</v>
      </c>
      <c r="G28" s="28">
        <v>200</v>
      </c>
      <c r="H28" s="26">
        <v>0</v>
      </c>
      <c r="I28" s="26">
        <v>0</v>
      </c>
      <c r="J28" s="51"/>
    </row>
    <row r="29" spans="1:10" s="8" customFormat="1" ht="30" customHeight="1">
      <c r="A29" s="48"/>
      <c r="B29" s="77"/>
      <c r="C29" s="81"/>
      <c r="D29" s="10" t="s">
        <v>41</v>
      </c>
      <c r="E29" s="26">
        <f t="shared" si="0"/>
        <v>200</v>
      </c>
      <c r="F29" s="28">
        <v>0</v>
      </c>
      <c r="G29" s="28">
        <v>200</v>
      </c>
      <c r="H29" s="28">
        <v>0</v>
      </c>
      <c r="I29" s="28">
        <v>0</v>
      </c>
      <c r="J29" s="48"/>
    </row>
    <row r="30" spans="1:10" ht="21.75" customHeight="1" hidden="1">
      <c r="A30" s="5"/>
      <c r="B30" s="63" t="s">
        <v>8</v>
      </c>
      <c r="C30" s="63"/>
      <c r="D30" s="9"/>
      <c r="E30" s="26">
        <f>SUM(E23:E29)</f>
        <v>3034</v>
      </c>
      <c r="F30" s="26">
        <f>SUM(F23:F29)</f>
        <v>1921</v>
      </c>
      <c r="G30" s="26">
        <f>SUM(G23:G29)</f>
        <v>1113</v>
      </c>
      <c r="H30" s="26">
        <f>SUM(H23:H29)</f>
        <v>0</v>
      </c>
      <c r="I30" s="26">
        <f>SUM(I23:I29)</f>
        <v>0</v>
      </c>
      <c r="J30" s="4"/>
    </row>
    <row r="31" spans="1:10" ht="30" customHeight="1">
      <c r="A31" s="60">
        <v>4</v>
      </c>
      <c r="B31" s="69" t="s">
        <v>42</v>
      </c>
      <c r="C31" s="72" t="s">
        <v>35</v>
      </c>
      <c r="D31" s="9" t="s">
        <v>5</v>
      </c>
      <c r="E31" s="26">
        <f>I31+H31+G31+F31</f>
        <v>776</v>
      </c>
      <c r="F31" s="26">
        <v>737</v>
      </c>
      <c r="G31" s="26">
        <v>39</v>
      </c>
      <c r="H31" s="26">
        <v>0</v>
      </c>
      <c r="I31" s="26">
        <v>0</v>
      </c>
      <c r="J31" s="60" t="s">
        <v>43</v>
      </c>
    </row>
    <row r="32" spans="1:10" ht="46.5" customHeight="1">
      <c r="A32" s="60"/>
      <c r="B32" s="69"/>
      <c r="C32" s="72"/>
      <c r="D32" s="9" t="s">
        <v>6</v>
      </c>
      <c r="E32" s="26">
        <f>I32+H32+G32+F32</f>
        <v>780</v>
      </c>
      <c r="F32" s="26">
        <v>740</v>
      </c>
      <c r="G32" s="26">
        <v>40</v>
      </c>
      <c r="H32" s="26">
        <v>0</v>
      </c>
      <c r="I32" s="26">
        <v>0</v>
      </c>
      <c r="J32" s="60"/>
    </row>
    <row r="33" spans="1:10" ht="21.75" customHeight="1" hidden="1">
      <c r="A33" s="5"/>
      <c r="B33" s="63" t="s">
        <v>8</v>
      </c>
      <c r="C33" s="63"/>
      <c r="D33" s="9"/>
      <c r="E33" s="26">
        <f>E31+E32</f>
        <v>1556</v>
      </c>
      <c r="F33" s="26">
        <f>F31+F32</f>
        <v>1477</v>
      </c>
      <c r="G33" s="26">
        <f>G31+G32</f>
        <v>79</v>
      </c>
      <c r="H33" s="26">
        <f>H31+H32</f>
        <v>0</v>
      </c>
      <c r="I33" s="26">
        <f>I31+I32</f>
        <v>0</v>
      </c>
      <c r="J33" s="4"/>
    </row>
    <row r="34" spans="1:10" ht="30" customHeight="1">
      <c r="A34" s="60">
        <v>5</v>
      </c>
      <c r="B34" s="60" t="s">
        <v>44</v>
      </c>
      <c r="C34" s="72" t="s">
        <v>35</v>
      </c>
      <c r="D34" s="9" t="s">
        <v>7</v>
      </c>
      <c r="E34" s="28">
        <f aca="true" t="shared" si="1" ref="E34:E40">I34+H34+G34+F34</f>
        <v>490.5</v>
      </c>
      <c r="F34" s="26">
        <v>421.8</v>
      </c>
      <c r="G34" s="26">
        <v>68.7</v>
      </c>
      <c r="H34" s="26">
        <v>0</v>
      </c>
      <c r="I34" s="26">
        <v>0</v>
      </c>
      <c r="J34" s="60" t="s">
        <v>45</v>
      </c>
    </row>
    <row r="35" spans="1:10" ht="30" customHeight="1">
      <c r="A35" s="60"/>
      <c r="B35" s="60"/>
      <c r="C35" s="72"/>
      <c r="D35" s="41" t="s">
        <v>36</v>
      </c>
      <c r="E35" s="30">
        <f t="shared" si="1"/>
        <v>625.7</v>
      </c>
      <c r="F35" s="29">
        <v>538.1</v>
      </c>
      <c r="G35" s="29">
        <v>87.6</v>
      </c>
      <c r="H35" s="29">
        <v>0</v>
      </c>
      <c r="I35" s="29">
        <v>0</v>
      </c>
      <c r="J35" s="60"/>
    </row>
    <row r="36" spans="1:10" ht="30" customHeight="1">
      <c r="A36" s="60"/>
      <c r="B36" s="60"/>
      <c r="C36" s="72"/>
      <c r="D36" s="9" t="s">
        <v>37</v>
      </c>
      <c r="E36" s="28">
        <f t="shared" si="1"/>
        <v>460</v>
      </c>
      <c r="F36" s="26">
        <v>420</v>
      </c>
      <c r="G36" s="26">
        <v>40</v>
      </c>
      <c r="H36" s="26">
        <v>0</v>
      </c>
      <c r="I36" s="26">
        <v>0</v>
      </c>
      <c r="J36" s="60"/>
    </row>
    <row r="37" spans="1:10" ht="30" customHeight="1">
      <c r="A37" s="60"/>
      <c r="B37" s="60"/>
      <c r="C37" s="72"/>
      <c r="D37" s="9" t="s">
        <v>38</v>
      </c>
      <c r="E37" s="26">
        <f t="shared" si="1"/>
        <v>50</v>
      </c>
      <c r="F37" s="26">
        <v>0</v>
      </c>
      <c r="G37" s="28">
        <v>50</v>
      </c>
      <c r="H37" s="26">
        <v>0</v>
      </c>
      <c r="I37" s="26">
        <v>0</v>
      </c>
      <c r="J37" s="60"/>
    </row>
    <row r="38" spans="1:10" ht="30" customHeight="1">
      <c r="A38" s="60"/>
      <c r="B38" s="60"/>
      <c r="C38" s="72"/>
      <c r="D38" s="9" t="s">
        <v>39</v>
      </c>
      <c r="E38" s="29">
        <f t="shared" si="1"/>
        <v>50</v>
      </c>
      <c r="F38" s="29">
        <v>0</v>
      </c>
      <c r="G38" s="30">
        <v>50</v>
      </c>
      <c r="H38" s="26">
        <v>0</v>
      </c>
      <c r="I38" s="26">
        <v>0</v>
      </c>
      <c r="J38" s="60"/>
    </row>
    <row r="39" spans="1:10" ht="30" customHeight="1">
      <c r="A39" s="60"/>
      <c r="B39" s="60"/>
      <c r="C39" s="72"/>
      <c r="D39" s="9" t="s">
        <v>40</v>
      </c>
      <c r="E39" s="29">
        <f t="shared" si="1"/>
        <v>60</v>
      </c>
      <c r="F39" s="29">
        <v>0</v>
      </c>
      <c r="G39" s="30">
        <v>60</v>
      </c>
      <c r="H39" s="26">
        <v>0</v>
      </c>
      <c r="I39" s="26">
        <v>0</v>
      </c>
      <c r="J39" s="60"/>
    </row>
    <row r="40" spans="1:10" s="8" customFormat="1" ht="30" customHeight="1">
      <c r="A40" s="60"/>
      <c r="B40" s="60"/>
      <c r="C40" s="72"/>
      <c r="D40" s="10" t="s">
        <v>41</v>
      </c>
      <c r="E40" s="29">
        <f t="shared" si="1"/>
        <v>70</v>
      </c>
      <c r="F40" s="30">
        <v>0</v>
      </c>
      <c r="G40" s="30">
        <v>70</v>
      </c>
      <c r="H40" s="28">
        <v>0</v>
      </c>
      <c r="I40" s="28">
        <v>0</v>
      </c>
      <c r="J40" s="60"/>
    </row>
    <row r="41" spans="1:10" ht="21.75" customHeight="1" hidden="1">
      <c r="A41" s="5"/>
      <c r="B41" s="63" t="s">
        <v>8</v>
      </c>
      <c r="C41" s="63"/>
      <c r="D41" s="9"/>
      <c r="E41" s="29">
        <f>E34+E35+E36+E37+E38+E40</f>
        <v>1746.2</v>
      </c>
      <c r="F41" s="30">
        <f>F34+F35+F36+F37+F38+F40</f>
        <v>1379.9</v>
      </c>
      <c r="G41" s="30">
        <f>G34+G35+G36+G37+G38+G40</f>
        <v>366.3</v>
      </c>
      <c r="H41" s="30">
        <f>H34+H35+H36+H37+H38+H40</f>
        <v>0</v>
      </c>
      <c r="I41" s="30">
        <f>I34+I35+I36+I37+I38+I40</f>
        <v>0</v>
      </c>
      <c r="J41" s="4"/>
    </row>
    <row r="42" spans="1:10" ht="30" customHeight="1">
      <c r="A42" s="60">
        <v>6</v>
      </c>
      <c r="B42" s="75" t="s">
        <v>47</v>
      </c>
      <c r="C42" s="72" t="s">
        <v>35</v>
      </c>
      <c r="D42" s="9" t="s">
        <v>36</v>
      </c>
      <c r="E42" s="26">
        <f aca="true" t="shared" si="2" ref="E42:E47">I42+H42+G42+F42</f>
        <v>32480</v>
      </c>
      <c r="F42" s="26">
        <v>30180</v>
      </c>
      <c r="G42" s="26">
        <v>2300</v>
      </c>
      <c r="H42" s="26">
        <v>0</v>
      </c>
      <c r="I42" s="26">
        <v>0</v>
      </c>
      <c r="J42" s="60" t="s">
        <v>48</v>
      </c>
    </row>
    <row r="43" spans="1:10" ht="30" customHeight="1">
      <c r="A43" s="60"/>
      <c r="B43" s="76"/>
      <c r="C43" s="72"/>
      <c r="D43" s="9" t="s">
        <v>37</v>
      </c>
      <c r="E43" s="26">
        <f t="shared" si="2"/>
        <v>32480</v>
      </c>
      <c r="F43" s="26">
        <v>30180</v>
      </c>
      <c r="G43" s="26">
        <v>2300</v>
      </c>
      <c r="H43" s="26">
        <v>0</v>
      </c>
      <c r="I43" s="26">
        <v>0</v>
      </c>
      <c r="J43" s="60"/>
    </row>
    <row r="44" spans="1:10" ht="38.25" customHeight="1">
      <c r="A44" s="60"/>
      <c r="B44" s="76"/>
      <c r="C44" s="72"/>
      <c r="D44" s="9" t="s">
        <v>38</v>
      </c>
      <c r="E44" s="26">
        <f t="shared" si="2"/>
        <v>32480</v>
      </c>
      <c r="F44" s="26">
        <v>30180</v>
      </c>
      <c r="G44" s="26">
        <v>2300</v>
      </c>
      <c r="H44" s="26">
        <v>0</v>
      </c>
      <c r="I44" s="26">
        <v>0</v>
      </c>
      <c r="J44" s="60"/>
    </row>
    <row r="45" spans="1:10" ht="30" customHeight="1">
      <c r="A45" s="60"/>
      <c r="B45" s="76"/>
      <c r="C45" s="72"/>
      <c r="D45" s="9" t="s">
        <v>39</v>
      </c>
      <c r="E45" s="26">
        <f t="shared" si="2"/>
        <v>2300</v>
      </c>
      <c r="F45" s="26">
        <v>0</v>
      </c>
      <c r="G45" s="26">
        <v>2300</v>
      </c>
      <c r="H45" s="26">
        <v>0</v>
      </c>
      <c r="I45" s="26">
        <v>0</v>
      </c>
      <c r="J45" s="60"/>
    </row>
    <row r="46" spans="1:10" ht="30" customHeight="1">
      <c r="A46" s="60"/>
      <c r="B46" s="76"/>
      <c r="C46" s="72"/>
      <c r="D46" s="9" t="s">
        <v>40</v>
      </c>
      <c r="E46" s="26">
        <f t="shared" si="2"/>
        <v>2300</v>
      </c>
      <c r="F46" s="26">
        <v>0</v>
      </c>
      <c r="G46" s="26">
        <v>2300</v>
      </c>
      <c r="H46" s="26">
        <v>0</v>
      </c>
      <c r="I46" s="26">
        <v>0</v>
      </c>
      <c r="J46" s="60"/>
    </row>
    <row r="47" spans="1:10" ht="30" customHeight="1">
      <c r="A47" s="60"/>
      <c r="B47" s="77"/>
      <c r="C47" s="72"/>
      <c r="D47" s="9" t="s">
        <v>41</v>
      </c>
      <c r="E47" s="26">
        <f t="shared" si="2"/>
        <v>2300</v>
      </c>
      <c r="F47" s="26">
        <v>0</v>
      </c>
      <c r="G47" s="26">
        <v>2300</v>
      </c>
      <c r="H47" s="26">
        <v>0</v>
      </c>
      <c r="I47" s="26">
        <v>0</v>
      </c>
      <c r="J47" s="60"/>
    </row>
    <row r="48" spans="1:10" ht="23.25" customHeight="1" hidden="1">
      <c r="A48" s="5"/>
      <c r="B48" s="63" t="s">
        <v>8</v>
      </c>
      <c r="C48" s="63"/>
      <c r="D48" s="9"/>
      <c r="E48" s="26">
        <f>E42+E43+E44+E45+E46+E47</f>
        <v>104340</v>
      </c>
      <c r="F48" s="26">
        <f>F42+F43+F44+F45+F46+F47</f>
        <v>90540</v>
      </c>
      <c r="G48" s="26">
        <f>G42+G43+G44+G45+G46+G47</f>
        <v>13800</v>
      </c>
      <c r="H48" s="26">
        <f>H42+H43+H44+H45+H46+H47</f>
        <v>0</v>
      </c>
      <c r="I48" s="26">
        <f>I42+I43+I44+I45+I46+I47</f>
        <v>0</v>
      </c>
      <c r="J48" s="4"/>
    </row>
    <row r="49" spans="1:10" ht="23.25" customHeight="1">
      <c r="A49" s="47">
        <v>7</v>
      </c>
      <c r="B49" s="47" t="s">
        <v>58</v>
      </c>
      <c r="C49" s="47" t="s">
        <v>35</v>
      </c>
      <c r="D49" s="41" t="s">
        <v>36</v>
      </c>
      <c r="E49" s="29">
        <f aca="true" t="shared" si="3" ref="E49:E54">SUM(F49:I49)</f>
        <v>7355.3</v>
      </c>
      <c r="F49" s="29">
        <v>6325.6</v>
      </c>
      <c r="G49" s="29">
        <v>1029.7</v>
      </c>
      <c r="H49" s="42">
        <v>0</v>
      </c>
      <c r="I49" s="43">
        <v>0</v>
      </c>
      <c r="J49" s="47" t="s">
        <v>98</v>
      </c>
    </row>
    <row r="50" spans="1:10" ht="23.25" customHeight="1">
      <c r="A50" s="51"/>
      <c r="B50" s="61"/>
      <c r="C50" s="61"/>
      <c r="D50" s="9" t="s">
        <v>37</v>
      </c>
      <c r="E50" s="26">
        <f t="shared" si="3"/>
        <v>2500</v>
      </c>
      <c r="F50" s="26">
        <v>2000</v>
      </c>
      <c r="G50" s="26">
        <v>500</v>
      </c>
      <c r="H50" s="32">
        <v>0</v>
      </c>
      <c r="I50" s="26">
        <v>0</v>
      </c>
      <c r="J50" s="61"/>
    </row>
    <row r="51" spans="1:10" ht="23.25" customHeight="1">
      <c r="A51" s="51"/>
      <c r="B51" s="61"/>
      <c r="C51" s="61"/>
      <c r="D51" s="9" t="s">
        <v>38</v>
      </c>
      <c r="E51" s="26">
        <f t="shared" si="3"/>
        <v>2500</v>
      </c>
      <c r="F51" s="26">
        <v>2000</v>
      </c>
      <c r="G51" s="26">
        <v>500</v>
      </c>
      <c r="H51" s="32">
        <v>0</v>
      </c>
      <c r="I51" s="26">
        <v>0</v>
      </c>
      <c r="J51" s="61"/>
    </row>
    <row r="52" spans="1:10" ht="23.25" customHeight="1">
      <c r="A52" s="51"/>
      <c r="B52" s="61"/>
      <c r="C52" s="61"/>
      <c r="D52" s="9" t="s">
        <v>39</v>
      </c>
      <c r="E52" s="26">
        <f t="shared" si="3"/>
        <v>0</v>
      </c>
      <c r="F52" s="26">
        <v>0</v>
      </c>
      <c r="G52" s="26">
        <v>0</v>
      </c>
      <c r="H52" s="32">
        <v>0</v>
      </c>
      <c r="I52" s="26">
        <v>0</v>
      </c>
      <c r="J52" s="61"/>
    </row>
    <row r="53" spans="1:10" ht="23.25" customHeight="1">
      <c r="A53" s="51"/>
      <c r="B53" s="61"/>
      <c r="C53" s="61"/>
      <c r="D53" s="9" t="s">
        <v>40</v>
      </c>
      <c r="E53" s="26">
        <f t="shared" si="3"/>
        <v>0</v>
      </c>
      <c r="F53" s="26">
        <v>0</v>
      </c>
      <c r="G53" s="26">
        <v>0</v>
      </c>
      <c r="H53" s="32">
        <v>0</v>
      </c>
      <c r="I53" s="26">
        <v>0</v>
      </c>
      <c r="J53" s="61"/>
    </row>
    <row r="54" spans="1:10" ht="23.25" customHeight="1">
      <c r="A54" s="48"/>
      <c r="B54" s="62"/>
      <c r="C54" s="62"/>
      <c r="D54" s="9" t="s">
        <v>41</v>
      </c>
      <c r="E54" s="26">
        <f t="shared" si="3"/>
        <v>0</v>
      </c>
      <c r="F54" s="26">
        <v>0</v>
      </c>
      <c r="G54" s="26">
        <v>0</v>
      </c>
      <c r="H54" s="32">
        <v>0</v>
      </c>
      <c r="I54" s="26">
        <v>0</v>
      </c>
      <c r="J54" s="62"/>
    </row>
    <row r="55" spans="1:10" ht="23.25" customHeight="1" hidden="1">
      <c r="A55" s="5"/>
      <c r="B55" s="53" t="s">
        <v>8</v>
      </c>
      <c r="C55" s="54"/>
      <c r="D55" s="9"/>
      <c r="E55" s="26">
        <f>SUM(E49:E54)</f>
        <v>12355.3</v>
      </c>
      <c r="F55" s="26">
        <f>SUM(F49:F54)</f>
        <v>10325.6</v>
      </c>
      <c r="G55" s="26">
        <f>SUM(G49:G54)</f>
        <v>2029.7</v>
      </c>
      <c r="H55" s="26">
        <f>SUM(H50:H54)</f>
        <v>0</v>
      </c>
      <c r="I55" s="26">
        <f>SUM(I49:I54)</f>
        <v>0</v>
      </c>
      <c r="J55" s="24"/>
    </row>
    <row r="56" spans="1:10" ht="32.25" customHeight="1">
      <c r="A56" s="47">
        <v>8</v>
      </c>
      <c r="B56" s="47" t="s">
        <v>94</v>
      </c>
      <c r="C56" s="47" t="s">
        <v>35</v>
      </c>
      <c r="D56" s="9" t="s">
        <v>36</v>
      </c>
      <c r="E56" s="26">
        <f aca="true" t="shared" si="4" ref="E56:E61">SUM(F56:I56)</f>
        <v>700</v>
      </c>
      <c r="F56" s="26">
        <v>500</v>
      </c>
      <c r="G56" s="26">
        <v>200</v>
      </c>
      <c r="H56" s="26">
        <v>0</v>
      </c>
      <c r="I56" s="26">
        <v>0</v>
      </c>
      <c r="J56" s="51" t="s">
        <v>60</v>
      </c>
    </row>
    <row r="57" spans="1:10" ht="36.75" customHeight="1">
      <c r="A57" s="51"/>
      <c r="B57" s="51"/>
      <c r="C57" s="51"/>
      <c r="D57" s="9" t="s">
        <v>37</v>
      </c>
      <c r="E57" s="26">
        <f t="shared" si="4"/>
        <v>700</v>
      </c>
      <c r="F57" s="26">
        <v>500</v>
      </c>
      <c r="G57" s="26">
        <v>200</v>
      </c>
      <c r="H57" s="26">
        <v>0</v>
      </c>
      <c r="I57" s="26">
        <v>0</v>
      </c>
      <c r="J57" s="51"/>
    </row>
    <row r="58" spans="1:10" ht="23.25" customHeight="1">
      <c r="A58" s="51"/>
      <c r="B58" s="51"/>
      <c r="C58" s="51"/>
      <c r="D58" s="9" t="s">
        <v>38</v>
      </c>
      <c r="E58" s="26">
        <f t="shared" si="4"/>
        <v>700</v>
      </c>
      <c r="F58" s="26">
        <v>500</v>
      </c>
      <c r="G58" s="26">
        <v>200</v>
      </c>
      <c r="H58" s="26">
        <v>0</v>
      </c>
      <c r="I58" s="26">
        <v>0</v>
      </c>
      <c r="J58" s="51"/>
    </row>
    <row r="59" spans="1:10" ht="23.25" customHeight="1">
      <c r="A59" s="51"/>
      <c r="B59" s="51"/>
      <c r="C59" s="51"/>
      <c r="D59" s="9" t="s">
        <v>39</v>
      </c>
      <c r="E59" s="26">
        <f t="shared" si="4"/>
        <v>0</v>
      </c>
      <c r="F59" s="26">
        <v>0</v>
      </c>
      <c r="G59" s="26">
        <v>0</v>
      </c>
      <c r="H59" s="26">
        <v>0</v>
      </c>
      <c r="I59" s="26">
        <v>0</v>
      </c>
      <c r="J59" s="51"/>
    </row>
    <row r="60" spans="1:10" ht="23.25" customHeight="1">
      <c r="A60" s="51"/>
      <c r="B60" s="51"/>
      <c r="C60" s="51"/>
      <c r="D60" s="9" t="s">
        <v>40</v>
      </c>
      <c r="E60" s="26">
        <f t="shared" si="4"/>
        <v>0</v>
      </c>
      <c r="F60" s="26">
        <v>0</v>
      </c>
      <c r="G60" s="26">
        <v>0</v>
      </c>
      <c r="H60" s="26">
        <v>0</v>
      </c>
      <c r="I60" s="26">
        <v>0</v>
      </c>
      <c r="J60" s="51"/>
    </row>
    <row r="61" spans="1:10" ht="23.25" customHeight="1">
      <c r="A61" s="48"/>
      <c r="B61" s="48"/>
      <c r="C61" s="48"/>
      <c r="D61" s="9" t="s">
        <v>41</v>
      </c>
      <c r="E61" s="26">
        <f t="shared" si="4"/>
        <v>0</v>
      </c>
      <c r="F61" s="26">
        <v>0</v>
      </c>
      <c r="G61" s="26">
        <v>0</v>
      </c>
      <c r="H61" s="26">
        <v>0</v>
      </c>
      <c r="I61" s="26">
        <v>0</v>
      </c>
      <c r="J61" s="48"/>
    </row>
    <row r="62" spans="1:10" ht="23.25" customHeight="1" hidden="1">
      <c r="A62" s="5"/>
      <c r="B62" s="53" t="s">
        <v>8</v>
      </c>
      <c r="C62" s="54"/>
      <c r="D62" s="9"/>
      <c r="E62" s="26">
        <f>SUM(E56:E61)</f>
        <v>2100</v>
      </c>
      <c r="F62" s="26">
        <f>SUM(F56:F61)</f>
        <v>1500</v>
      </c>
      <c r="G62" s="26">
        <f>SUM(G56:G61)</f>
        <v>600</v>
      </c>
      <c r="H62" s="26">
        <f>SUM(H56:H61)</f>
        <v>0</v>
      </c>
      <c r="I62" s="26">
        <f>SUM(I56:I61)</f>
        <v>0</v>
      </c>
      <c r="J62" s="4"/>
    </row>
    <row r="63" spans="1:10" ht="23.25" customHeight="1">
      <c r="A63" s="47">
        <v>9</v>
      </c>
      <c r="B63" s="57" t="s">
        <v>49</v>
      </c>
      <c r="C63" s="47" t="s">
        <v>35</v>
      </c>
      <c r="D63" s="9" t="s">
        <v>5</v>
      </c>
      <c r="E63" s="26">
        <f>SUM(F63:I63)</f>
        <v>10000</v>
      </c>
      <c r="F63" s="26">
        <v>9500</v>
      </c>
      <c r="G63" s="26">
        <v>500</v>
      </c>
      <c r="H63" s="26">
        <v>0</v>
      </c>
      <c r="I63" s="26">
        <v>0</v>
      </c>
      <c r="J63" s="47" t="s">
        <v>50</v>
      </c>
    </row>
    <row r="64" spans="1:10" ht="90" customHeight="1">
      <c r="A64" s="51"/>
      <c r="B64" s="58"/>
      <c r="C64" s="51"/>
      <c r="D64" s="5" t="s">
        <v>6</v>
      </c>
      <c r="E64" s="27">
        <f>SUM(F64:I64)</f>
        <v>10000</v>
      </c>
      <c r="F64" s="27">
        <v>9500</v>
      </c>
      <c r="G64" s="27">
        <v>500</v>
      </c>
      <c r="H64" s="27">
        <v>0</v>
      </c>
      <c r="I64" s="27">
        <v>0</v>
      </c>
      <c r="J64" s="48"/>
    </row>
    <row r="65" spans="1:10" ht="5.25" customHeight="1" hidden="1">
      <c r="A65" s="5"/>
      <c r="B65" s="22" t="s">
        <v>8</v>
      </c>
      <c r="C65" s="23"/>
      <c r="D65" s="25"/>
      <c r="E65" s="26">
        <f>SUM(E63:E64)</f>
        <v>20000</v>
      </c>
      <c r="F65" s="26">
        <f>SUM(F63:F64)</f>
        <v>19000</v>
      </c>
      <c r="G65" s="26">
        <f>SUM(G63:G64)</f>
        <v>1000</v>
      </c>
      <c r="H65" s="26">
        <f>SUM(H63:H64)</f>
        <v>0</v>
      </c>
      <c r="I65" s="26">
        <f>SUM(I63:I64)</f>
        <v>0</v>
      </c>
      <c r="J65" s="4"/>
    </row>
    <row r="66" spans="1:10" ht="30" customHeight="1">
      <c r="A66" s="60">
        <v>10</v>
      </c>
      <c r="B66" s="60" t="s">
        <v>51</v>
      </c>
      <c r="C66" s="59" t="s">
        <v>35</v>
      </c>
      <c r="D66" s="9" t="s">
        <v>7</v>
      </c>
      <c r="E66" s="26">
        <f aca="true" t="shared" si="5" ref="E66:E72">I66+H66+G66+F66</f>
        <v>15330.3</v>
      </c>
      <c r="F66" s="26">
        <v>13184.1</v>
      </c>
      <c r="G66" s="26">
        <v>2146.2</v>
      </c>
      <c r="H66" s="26">
        <v>0</v>
      </c>
      <c r="I66" s="26">
        <v>0</v>
      </c>
      <c r="J66" s="60" t="s">
        <v>52</v>
      </c>
    </row>
    <row r="67" spans="1:10" ht="30" customHeight="1">
      <c r="A67" s="60"/>
      <c r="B67" s="60"/>
      <c r="C67" s="59"/>
      <c r="D67" s="41" t="s">
        <v>36</v>
      </c>
      <c r="E67" s="29">
        <f t="shared" si="5"/>
        <v>0</v>
      </c>
      <c r="F67" s="29">
        <v>0</v>
      </c>
      <c r="G67" s="29">
        <v>0</v>
      </c>
      <c r="H67" s="29">
        <v>0</v>
      </c>
      <c r="I67" s="29">
        <v>0</v>
      </c>
      <c r="J67" s="60"/>
    </row>
    <row r="68" spans="1:10" ht="30" customHeight="1">
      <c r="A68" s="60"/>
      <c r="B68" s="60"/>
      <c r="C68" s="59"/>
      <c r="D68" s="9" t="s">
        <v>37</v>
      </c>
      <c r="E68" s="26">
        <f t="shared" si="5"/>
        <v>15330.3</v>
      </c>
      <c r="F68" s="26">
        <v>13184.1</v>
      </c>
      <c r="G68" s="26">
        <v>2146.2</v>
      </c>
      <c r="H68" s="26">
        <v>0</v>
      </c>
      <c r="I68" s="26">
        <v>0</v>
      </c>
      <c r="J68" s="60"/>
    </row>
    <row r="69" spans="1:10" ht="30" customHeight="1">
      <c r="A69" s="60"/>
      <c r="B69" s="60"/>
      <c r="C69" s="59"/>
      <c r="D69" s="9" t="s">
        <v>38</v>
      </c>
      <c r="E69" s="26">
        <f t="shared" si="5"/>
        <v>2146.2</v>
      </c>
      <c r="F69" s="26">
        <v>0</v>
      </c>
      <c r="G69" s="26">
        <v>2146.2</v>
      </c>
      <c r="H69" s="26">
        <v>0</v>
      </c>
      <c r="I69" s="26">
        <v>0</v>
      </c>
      <c r="J69" s="60"/>
    </row>
    <row r="70" spans="1:10" ht="30" customHeight="1">
      <c r="A70" s="60"/>
      <c r="B70" s="60"/>
      <c r="C70" s="59"/>
      <c r="D70" s="9" t="s">
        <v>39</v>
      </c>
      <c r="E70" s="26">
        <f t="shared" si="5"/>
        <v>2146.2</v>
      </c>
      <c r="F70" s="26">
        <v>0</v>
      </c>
      <c r="G70" s="26">
        <v>2146.2</v>
      </c>
      <c r="H70" s="26">
        <v>0</v>
      </c>
      <c r="I70" s="26">
        <v>0</v>
      </c>
      <c r="J70" s="60"/>
    </row>
    <row r="71" spans="1:10" ht="30" customHeight="1">
      <c r="A71" s="60"/>
      <c r="B71" s="60"/>
      <c r="C71" s="59"/>
      <c r="D71" s="9" t="s">
        <v>40</v>
      </c>
      <c r="E71" s="26">
        <f t="shared" si="5"/>
        <v>2146.2</v>
      </c>
      <c r="F71" s="26">
        <v>0</v>
      </c>
      <c r="G71" s="26">
        <v>2146.2</v>
      </c>
      <c r="H71" s="26">
        <v>0</v>
      </c>
      <c r="I71" s="26">
        <v>0</v>
      </c>
      <c r="J71" s="60"/>
    </row>
    <row r="72" spans="1:10" ht="30" customHeight="1">
      <c r="A72" s="60"/>
      <c r="B72" s="60"/>
      <c r="C72" s="59"/>
      <c r="D72" s="9" t="s">
        <v>41</v>
      </c>
      <c r="E72" s="26">
        <f t="shared" si="5"/>
        <v>2146.2</v>
      </c>
      <c r="F72" s="26">
        <v>0</v>
      </c>
      <c r="G72" s="26">
        <v>2146.2</v>
      </c>
      <c r="H72" s="26">
        <v>0</v>
      </c>
      <c r="I72" s="26">
        <v>0</v>
      </c>
      <c r="J72" s="60"/>
    </row>
    <row r="73" spans="1:10" ht="20.25" customHeight="1" hidden="1">
      <c r="A73" s="5"/>
      <c r="B73" s="55" t="s">
        <v>8</v>
      </c>
      <c r="C73" s="56"/>
      <c r="D73" s="9"/>
      <c r="E73" s="26">
        <f>E66+E67+E68+E69+E70+E72</f>
        <v>37099.19999999999</v>
      </c>
      <c r="F73" s="26">
        <f>F66+F67+F68+F69+F70+F72</f>
        <v>26368.2</v>
      </c>
      <c r="G73" s="26">
        <f>G66+G67+G68+G69+G70+G72</f>
        <v>10731</v>
      </c>
      <c r="H73" s="26">
        <f>H66+H67+H68+H69+H70+H72</f>
        <v>0</v>
      </c>
      <c r="I73" s="26">
        <f>I66+I67+I68+I69+I70+I72</f>
        <v>0</v>
      </c>
      <c r="J73" s="4"/>
    </row>
    <row r="74" spans="1:10" ht="30" customHeight="1">
      <c r="A74" s="60">
        <v>11</v>
      </c>
      <c r="B74" s="60" t="s">
        <v>53</v>
      </c>
      <c r="C74" s="72" t="s">
        <v>35</v>
      </c>
      <c r="D74" s="9" t="s">
        <v>7</v>
      </c>
      <c r="E74" s="26">
        <f>I74+H74+G74+F74</f>
        <v>14333.579999999998</v>
      </c>
      <c r="F74" s="26">
        <v>11466.88</v>
      </c>
      <c r="G74" s="26">
        <v>2866.7</v>
      </c>
      <c r="H74" s="26">
        <v>0</v>
      </c>
      <c r="I74" s="26">
        <v>0</v>
      </c>
      <c r="J74" s="60" t="s">
        <v>54</v>
      </c>
    </row>
    <row r="75" spans="1:10" ht="47.25" customHeight="1">
      <c r="A75" s="60"/>
      <c r="B75" s="60"/>
      <c r="C75" s="72"/>
      <c r="D75" s="34" t="s">
        <v>36</v>
      </c>
      <c r="E75" s="33">
        <f>I75+H75+G75+F75</f>
        <v>25881.8</v>
      </c>
      <c r="F75" s="33">
        <v>22258.3</v>
      </c>
      <c r="G75" s="33">
        <v>3623.5</v>
      </c>
      <c r="H75" s="33">
        <v>0</v>
      </c>
      <c r="I75" s="33">
        <v>0</v>
      </c>
      <c r="J75" s="60"/>
    </row>
    <row r="76" spans="1:10" ht="27.75" customHeight="1">
      <c r="A76" s="60"/>
      <c r="B76" s="60"/>
      <c r="C76" s="72"/>
      <c r="D76" s="9" t="s">
        <v>37</v>
      </c>
      <c r="E76" s="26">
        <f>I76+H76+G76+F76</f>
        <v>15200</v>
      </c>
      <c r="F76" s="26">
        <v>12160</v>
      </c>
      <c r="G76" s="26">
        <v>3040</v>
      </c>
      <c r="H76" s="26">
        <v>0</v>
      </c>
      <c r="I76" s="26">
        <v>0</v>
      </c>
      <c r="J76" s="60"/>
    </row>
    <row r="77" spans="1:10" ht="30" customHeight="1">
      <c r="A77" s="60"/>
      <c r="B77" s="60"/>
      <c r="C77" s="72"/>
      <c r="D77" s="9" t="s">
        <v>38</v>
      </c>
      <c r="E77" s="26">
        <f>I77+H77+G77+F77</f>
        <v>15200</v>
      </c>
      <c r="F77" s="26">
        <v>12160</v>
      </c>
      <c r="G77" s="26">
        <v>3040</v>
      </c>
      <c r="H77" s="26">
        <v>0</v>
      </c>
      <c r="I77" s="26">
        <v>0</v>
      </c>
      <c r="J77" s="60"/>
    </row>
    <row r="78" spans="1:10" ht="30" customHeight="1">
      <c r="A78" s="60"/>
      <c r="B78" s="60"/>
      <c r="C78" s="72"/>
      <c r="D78" s="9" t="s">
        <v>39</v>
      </c>
      <c r="E78" s="26">
        <f>I78+H78+G78+F78</f>
        <v>15200</v>
      </c>
      <c r="F78" s="26">
        <v>12160</v>
      </c>
      <c r="G78" s="26">
        <v>3040</v>
      </c>
      <c r="H78" s="26">
        <v>0</v>
      </c>
      <c r="I78" s="26">
        <v>0</v>
      </c>
      <c r="J78" s="60"/>
    </row>
    <row r="79" spans="1:10" ht="30" customHeight="1">
      <c r="A79" s="60"/>
      <c r="B79" s="60"/>
      <c r="C79" s="72"/>
      <c r="D79" s="9" t="s">
        <v>40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60"/>
    </row>
    <row r="80" spans="1:10" ht="30" customHeight="1">
      <c r="A80" s="60"/>
      <c r="B80" s="60"/>
      <c r="C80" s="72"/>
      <c r="D80" s="9" t="s">
        <v>41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60"/>
    </row>
    <row r="81" spans="1:10" ht="20.25" customHeight="1" hidden="1">
      <c r="A81" s="5"/>
      <c r="B81" s="55" t="s">
        <v>8</v>
      </c>
      <c r="C81" s="56"/>
      <c r="D81" s="9"/>
      <c r="E81" s="26">
        <f>E74+E75+E76+E77+E78+E80</f>
        <v>85815.38</v>
      </c>
      <c r="F81" s="26">
        <f>F74+F75+F76+F77+F78+F80</f>
        <v>70205.18</v>
      </c>
      <c r="G81" s="26">
        <f>G74+G75+G76+G77+G78+G80</f>
        <v>15610.2</v>
      </c>
      <c r="H81" s="26">
        <f>H74+H75+H76+H77+H78+H80</f>
        <v>0</v>
      </c>
      <c r="I81" s="26">
        <f>I74+I75+I76+I77+I78+I80</f>
        <v>0</v>
      </c>
      <c r="J81" s="4"/>
    </row>
    <row r="82" spans="1:10" ht="30" customHeight="1">
      <c r="A82" s="47">
        <v>12</v>
      </c>
      <c r="B82" s="60" t="s">
        <v>55</v>
      </c>
      <c r="C82" s="59" t="s">
        <v>35</v>
      </c>
      <c r="D82" s="9" t="s">
        <v>7</v>
      </c>
      <c r="E82" s="26">
        <f aca="true" t="shared" si="6" ref="E82:E87">I82+H82+G82+F82</f>
        <v>291</v>
      </c>
      <c r="F82" s="26">
        <v>250.3</v>
      </c>
      <c r="G82" s="26">
        <v>40.7</v>
      </c>
      <c r="H82" s="26">
        <v>0</v>
      </c>
      <c r="I82" s="26">
        <v>0</v>
      </c>
      <c r="J82" s="60" t="s">
        <v>56</v>
      </c>
    </row>
    <row r="83" spans="1:10" ht="30" customHeight="1">
      <c r="A83" s="51"/>
      <c r="B83" s="60"/>
      <c r="C83" s="59"/>
      <c r="D83" s="41" t="s">
        <v>36</v>
      </c>
      <c r="E83" s="29">
        <f t="shared" si="6"/>
        <v>1729.5</v>
      </c>
      <c r="F83" s="29">
        <v>1487.4</v>
      </c>
      <c r="G83" s="29">
        <v>242.1</v>
      </c>
      <c r="H83" s="29">
        <v>0</v>
      </c>
      <c r="I83" s="29">
        <v>0</v>
      </c>
      <c r="J83" s="60"/>
    </row>
    <row r="84" spans="1:10" ht="30" customHeight="1">
      <c r="A84" s="51"/>
      <c r="B84" s="60"/>
      <c r="C84" s="59"/>
      <c r="D84" s="9" t="s">
        <v>37</v>
      </c>
      <c r="E84" s="26">
        <f t="shared" si="6"/>
        <v>312</v>
      </c>
      <c r="F84" s="26">
        <v>265.2</v>
      </c>
      <c r="G84" s="26">
        <v>46.8</v>
      </c>
      <c r="H84" s="26">
        <v>0</v>
      </c>
      <c r="I84" s="26">
        <v>0</v>
      </c>
      <c r="J84" s="60"/>
    </row>
    <row r="85" spans="1:10" ht="30" customHeight="1">
      <c r="A85" s="51"/>
      <c r="B85" s="60"/>
      <c r="C85" s="59"/>
      <c r="D85" s="9" t="s">
        <v>38</v>
      </c>
      <c r="E85" s="26">
        <f t="shared" si="6"/>
        <v>46.8</v>
      </c>
      <c r="F85" s="26">
        <v>0</v>
      </c>
      <c r="G85" s="26">
        <v>46.8</v>
      </c>
      <c r="H85" s="26">
        <v>0</v>
      </c>
      <c r="I85" s="26">
        <v>0</v>
      </c>
      <c r="J85" s="60"/>
    </row>
    <row r="86" spans="1:10" ht="30" customHeight="1">
      <c r="A86" s="51"/>
      <c r="B86" s="60"/>
      <c r="C86" s="59"/>
      <c r="D86" s="9" t="s">
        <v>39</v>
      </c>
      <c r="E86" s="26">
        <f t="shared" si="6"/>
        <v>46.8</v>
      </c>
      <c r="F86" s="26">
        <v>0</v>
      </c>
      <c r="G86" s="26">
        <v>46.8</v>
      </c>
      <c r="H86" s="26">
        <v>0</v>
      </c>
      <c r="I86" s="26">
        <v>0</v>
      </c>
      <c r="J86" s="60"/>
    </row>
    <row r="87" spans="1:10" ht="30" customHeight="1">
      <c r="A87" s="51"/>
      <c r="B87" s="60"/>
      <c r="C87" s="59"/>
      <c r="D87" s="9" t="s">
        <v>40</v>
      </c>
      <c r="E87" s="29">
        <f t="shared" si="6"/>
        <v>46.8</v>
      </c>
      <c r="F87" s="29">
        <v>0</v>
      </c>
      <c r="G87" s="26">
        <v>46.8</v>
      </c>
      <c r="H87" s="29">
        <v>0</v>
      </c>
      <c r="I87" s="29">
        <v>0</v>
      </c>
      <c r="J87" s="60"/>
    </row>
    <row r="88" spans="1:10" ht="30" customHeight="1">
      <c r="A88" s="48"/>
      <c r="B88" s="60"/>
      <c r="C88" s="59"/>
      <c r="D88" s="9" t="s">
        <v>41</v>
      </c>
      <c r="E88" s="29">
        <f>I88+H88+G88+F88</f>
        <v>46.8</v>
      </c>
      <c r="F88" s="29">
        <v>0</v>
      </c>
      <c r="G88" s="26">
        <v>46.8</v>
      </c>
      <c r="H88" s="29">
        <v>0</v>
      </c>
      <c r="I88" s="29">
        <v>0</v>
      </c>
      <c r="J88" s="60"/>
    </row>
    <row r="89" spans="1:10" ht="20.25" customHeight="1" hidden="1">
      <c r="A89" s="5"/>
      <c r="B89" s="55" t="s">
        <v>8</v>
      </c>
      <c r="C89" s="56"/>
      <c r="D89" s="9"/>
      <c r="E89" s="26">
        <f>E82+E83+E84+E85+E87+E88</f>
        <v>2472.9000000000005</v>
      </c>
      <c r="F89" s="26">
        <f>F82+F83+F84+F85+F87+F88</f>
        <v>2002.9</v>
      </c>
      <c r="G89" s="26">
        <f>G82+G83+G84+G85+G87+G88</f>
        <v>470.00000000000006</v>
      </c>
      <c r="H89" s="26">
        <f>H82+H83+H84+H85+H87+H88</f>
        <v>0</v>
      </c>
      <c r="I89" s="26">
        <f>I82+I83+I84+I85+I87+I88</f>
        <v>0</v>
      </c>
      <c r="J89" s="4"/>
    </row>
    <row r="90" spans="1:10" ht="30" customHeight="1">
      <c r="A90" s="60">
        <v>13</v>
      </c>
      <c r="B90" s="60" t="s">
        <v>57</v>
      </c>
      <c r="C90" s="72" t="s">
        <v>35</v>
      </c>
      <c r="D90" s="41" t="s">
        <v>36</v>
      </c>
      <c r="E90" s="29">
        <f aca="true" t="shared" si="7" ref="E90:E95">F90+G90+H90+I90</f>
        <v>0</v>
      </c>
      <c r="F90" s="29">
        <v>0</v>
      </c>
      <c r="G90" s="29">
        <v>0</v>
      </c>
      <c r="H90" s="29">
        <v>0</v>
      </c>
      <c r="I90" s="29">
        <v>0</v>
      </c>
      <c r="J90" s="60" t="s">
        <v>52</v>
      </c>
    </row>
    <row r="91" spans="1:10" ht="30" customHeight="1">
      <c r="A91" s="60"/>
      <c r="B91" s="60"/>
      <c r="C91" s="72"/>
      <c r="D91" s="9" t="s">
        <v>37</v>
      </c>
      <c r="E91" s="26">
        <f t="shared" si="7"/>
        <v>600</v>
      </c>
      <c r="F91" s="26">
        <v>500</v>
      </c>
      <c r="G91" s="26">
        <v>100</v>
      </c>
      <c r="H91" s="26">
        <v>0</v>
      </c>
      <c r="I91" s="26">
        <v>0</v>
      </c>
      <c r="J91" s="60"/>
    </row>
    <row r="92" spans="1:10" ht="30" customHeight="1">
      <c r="A92" s="60"/>
      <c r="B92" s="60"/>
      <c r="C92" s="72"/>
      <c r="D92" s="9" t="s">
        <v>38</v>
      </c>
      <c r="E92" s="26">
        <f t="shared" si="7"/>
        <v>600</v>
      </c>
      <c r="F92" s="26">
        <v>500</v>
      </c>
      <c r="G92" s="26">
        <v>100</v>
      </c>
      <c r="H92" s="26">
        <v>0</v>
      </c>
      <c r="I92" s="26">
        <v>0</v>
      </c>
      <c r="J92" s="60"/>
    </row>
    <row r="93" spans="1:10" ht="30" customHeight="1">
      <c r="A93" s="60"/>
      <c r="B93" s="60"/>
      <c r="C93" s="72"/>
      <c r="D93" s="9" t="s">
        <v>39</v>
      </c>
      <c r="E93" s="26">
        <f t="shared" si="7"/>
        <v>100</v>
      </c>
      <c r="F93" s="29">
        <v>0</v>
      </c>
      <c r="G93" s="26">
        <v>100</v>
      </c>
      <c r="H93" s="26">
        <v>0</v>
      </c>
      <c r="I93" s="26">
        <v>0</v>
      </c>
      <c r="J93" s="60"/>
    </row>
    <row r="94" spans="1:10" ht="25.5" customHeight="1">
      <c r="A94" s="60"/>
      <c r="B94" s="60"/>
      <c r="C94" s="72"/>
      <c r="D94" s="9" t="s">
        <v>40</v>
      </c>
      <c r="E94" s="26">
        <f t="shared" si="7"/>
        <v>100</v>
      </c>
      <c r="F94" s="30">
        <v>0</v>
      </c>
      <c r="G94" s="26">
        <v>100</v>
      </c>
      <c r="H94" s="26">
        <v>0</v>
      </c>
      <c r="I94" s="26">
        <v>0</v>
      </c>
      <c r="J94" s="60"/>
    </row>
    <row r="95" spans="1:10" ht="62.25" customHeight="1">
      <c r="A95" s="60"/>
      <c r="B95" s="60"/>
      <c r="C95" s="72"/>
      <c r="D95" s="5" t="s">
        <v>41</v>
      </c>
      <c r="E95" s="27">
        <f t="shared" si="7"/>
        <v>100</v>
      </c>
      <c r="F95" s="33">
        <v>0</v>
      </c>
      <c r="G95" s="27">
        <v>100</v>
      </c>
      <c r="H95" s="27">
        <v>0</v>
      </c>
      <c r="I95" s="27">
        <v>0</v>
      </c>
      <c r="J95" s="60"/>
    </row>
    <row r="96" spans="1:10" ht="15.75" customHeight="1" hidden="1">
      <c r="A96" s="5"/>
      <c r="B96" s="55" t="s">
        <v>8</v>
      </c>
      <c r="C96" s="56"/>
      <c r="D96" s="5"/>
      <c r="E96" s="26">
        <f>SUM(E90:E95)</f>
        <v>1500</v>
      </c>
      <c r="F96" s="26">
        <f>SUM(F90:F95)</f>
        <v>1000</v>
      </c>
      <c r="G96" s="26">
        <f>SUM(G90:G95)</f>
        <v>500</v>
      </c>
      <c r="H96" s="26">
        <f>SUM(H90:H95)</f>
        <v>0</v>
      </c>
      <c r="I96" s="26">
        <f>SUM(I90:I95)</f>
        <v>0</v>
      </c>
      <c r="J96" s="4"/>
    </row>
    <row r="97" spans="1:10" ht="25.5" customHeight="1">
      <c r="A97" s="47">
        <v>14</v>
      </c>
      <c r="B97" s="57" t="s">
        <v>95</v>
      </c>
      <c r="C97" s="47" t="s">
        <v>35</v>
      </c>
      <c r="D97" s="44" t="s">
        <v>36</v>
      </c>
      <c r="E97" s="45">
        <f aca="true" t="shared" si="8" ref="E97:E102">SUM(F97:I97)</f>
        <v>1782.8999999999999</v>
      </c>
      <c r="F97" s="45">
        <v>1533.3</v>
      </c>
      <c r="G97" s="45">
        <v>249.6</v>
      </c>
      <c r="H97" s="45">
        <v>0</v>
      </c>
      <c r="I97" s="45">
        <v>0</v>
      </c>
      <c r="J97" s="47" t="s">
        <v>52</v>
      </c>
    </row>
    <row r="98" spans="1:10" ht="25.5" customHeight="1">
      <c r="A98" s="51"/>
      <c r="B98" s="58"/>
      <c r="C98" s="51"/>
      <c r="D98" s="9" t="s">
        <v>37</v>
      </c>
      <c r="E98" s="26">
        <f t="shared" si="8"/>
        <v>0</v>
      </c>
      <c r="F98" s="27">
        <v>0</v>
      </c>
      <c r="G98" s="27">
        <v>0</v>
      </c>
      <c r="H98" s="27">
        <v>0</v>
      </c>
      <c r="I98" s="27">
        <v>0</v>
      </c>
      <c r="J98" s="51"/>
    </row>
    <row r="99" spans="1:10" ht="25.5" customHeight="1">
      <c r="A99" s="51"/>
      <c r="B99" s="58"/>
      <c r="C99" s="51"/>
      <c r="D99" s="9" t="s">
        <v>38</v>
      </c>
      <c r="E99" s="26">
        <f t="shared" si="8"/>
        <v>0</v>
      </c>
      <c r="F99" s="27">
        <v>0</v>
      </c>
      <c r="G99" s="27">
        <v>0</v>
      </c>
      <c r="H99" s="27">
        <v>0</v>
      </c>
      <c r="I99" s="27">
        <v>0</v>
      </c>
      <c r="J99" s="51"/>
    </row>
    <row r="100" spans="1:10" ht="25.5" customHeight="1">
      <c r="A100" s="51"/>
      <c r="B100" s="58"/>
      <c r="C100" s="51"/>
      <c r="D100" s="9" t="s">
        <v>39</v>
      </c>
      <c r="E100" s="26">
        <f t="shared" si="8"/>
        <v>350</v>
      </c>
      <c r="F100" s="27">
        <v>300</v>
      </c>
      <c r="G100" s="27">
        <v>50</v>
      </c>
      <c r="H100" s="27">
        <v>0</v>
      </c>
      <c r="I100" s="27">
        <v>0</v>
      </c>
      <c r="J100" s="51"/>
    </row>
    <row r="101" spans="1:10" ht="25.5" customHeight="1">
      <c r="A101" s="51"/>
      <c r="B101" s="58"/>
      <c r="C101" s="51"/>
      <c r="D101" s="9" t="s">
        <v>40</v>
      </c>
      <c r="E101" s="26">
        <f t="shared" si="8"/>
        <v>350</v>
      </c>
      <c r="F101" s="27">
        <v>300</v>
      </c>
      <c r="G101" s="27">
        <v>50</v>
      </c>
      <c r="H101" s="27">
        <v>0</v>
      </c>
      <c r="I101" s="27">
        <v>0</v>
      </c>
      <c r="J101" s="51"/>
    </row>
    <row r="102" spans="1:10" ht="25.5" customHeight="1">
      <c r="A102" s="51"/>
      <c r="B102" s="58"/>
      <c r="C102" s="48"/>
      <c r="D102" s="9" t="s">
        <v>41</v>
      </c>
      <c r="E102" s="26">
        <f t="shared" si="8"/>
        <v>350</v>
      </c>
      <c r="F102" s="27">
        <v>300</v>
      </c>
      <c r="G102" s="27">
        <v>50</v>
      </c>
      <c r="H102" s="27">
        <v>0</v>
      </c>
      <c r="I102" s="27">
        <v>0</v>
      </c>
      <c r="J102" s="48"/>
    </row>
    <row r="103" spans="1:10" ht="25.5" customHeight="1" hidden="1">
      <c r="A103" s="5"/>
      <c r="B103" s="53" t="s">
        <v>8</v>
      </c>
      <c r="C103" s="54"/>
      <c r="D103" s="5"/>
      <c r="E103" s="26">
        <f>SUM(E97:E102)</f>
        <v>2832.8999999999996</v>
      </c>
      <c r="F103" s="26">
        <f>SUM(F97:F102)</f>
        <v>2433.3</v>
      </c>
      <c r="G103" s="26">
        <f>SUM(G97:G102)</f>
        <v>399.6</v>
      </c>
      <c r="H103" s="26">
        <f>SUM(H97:H102)</f>
        <v>0</v>
      </c>
      <c r="I103" s="26">
        <f>SUM(I97:I102)</f>
        <v>0</v>
      </c>
      <c r="J103" s="4"/>
    </row>
    <row r="104" spans="1:10" ht="35.25" customHeight="1">
      <c r="A104" s="47">
        <v>15</v>
      </c>
      <c r="B104" s="47" t="s">
        <v>59</v>
      </c>
      <c r="C104" s="49" t="s">
        <v>35</v>
      </c>
      <c r="D104" s="5" t="s">
        <v>5</v>
      </c>
      <c r="E104" s="26">
        <f>SUM(F104:I104)</f>
        <v>716</v>
      </c>
      <c r="F104" s="26">
        <v>630</v>
      </c>
      <c r="G104" s="26">
        <v>86</v>
      </c>
      <c r="H104" s="26">
        <v>0</v>
      </c>
      <c r="I104" s="26">
        <v>0</v>
      </c>
      <c r="J104" s="47" t="s">
        <v>61</v>
      </c>
    </row>
    <row r="105" spans="1:10" ht="39" customHeight="1">
      <c r="A105" s="48"/>
      <c r="B105" s="51"/>
      <c r="C105" s="52"/>
      <c r="D105" s="5" t="s">
        <v>6</v>
      </c>
      <c r="E105" s="26">
        <f>SUM(F105:I105)</f>
        <v>286</v>
      </c>
      <c r="F105" s="26">
        <v>252</v>
      </c>
      <c r="G105" s="26">
        <v>34</v>
      </c>
      <c r="H105" s="26">
        <v>0</v>
      </c>
      <c r="I105" s="26">
        <v>0</v>
      </c>
      <c r="J105" s="48"/>
    </row>
    <row r="106" spans="1:10" ht="25.5" customHeight="1" hidden="1">
      <c r="A106" s="5"/>
      <c r="B106" s="53" t="s">
        <v>8</v>
      </c>
      <c r="C106" s="54"/>
      <c r="D106" s="5"/>
      <c r="E106" s="26">
        <f>SUM(E104:E105)</f>
        <v>1002</v>
      </c>
      <c r="F106" s="26">
        <f>SUM(F104:F105)</f>
        <v>882</v>
      </c>
      <c r="G106" s="26">
        <f>SUM(G104:G105)</f>
        <v>120</v>
      </c>
      <c r="H106" s="26">
        <f>SUM(H104:H105)</f>
        <v>0</v>
      </c>
      <c r="I106" s="26">
        <f>SUM(I104:I105)</f>
        <v>0</v>
      </c>
      <c r="J106" s="4"/>
    </row>
    <row r="107" spans="1:10" ht="25.5" customHeight="1">
      <c r="A107" s="47">
        <v>16</v>
      </c>
      <c r="B107" s="47" t="s">
        <v>62</v>
      </c>
      <c r="C107" s="49" t="s">
        <v>35</v>
      </c>
      <c r="D107" s="5" t="s">
        <v>5</v>
      </c>
      <c r="E107" s="26">
        <f>SUM(F107:I107)</f>
        <v>5920</v>
      </c>
      <c r="F107" s="26">
        <v>5100</v>
      </c>
      <c r="G107" s="26">
        <v>268</v>
      </c>
      <c r="H107" s="26">
        <v>0</v>
      </c>
      <c r="I107" s="26">
        <v>552</v>
      </c>
      <c r="J107" s="47" t="s">
        <v>63</v>
      </c>
    </row>
    <row r="108" spans="1:10" ht="56.25" customHeight="1">
      <c r="A108" s="48"/>
      <c r="B108" s="48"/>
      <c r="C108" s="50"/>
      <c r="D108" s="5" t="s">
        <v>6</v>
      </c>
      <c r="E108" s="27">
        <f>SUM(F108:I108)</f>
        <v>6460</v>
      </c>
      <c r="F108" s="27">
        <v>5600</v>
      </c>
      <c r="G108" s="27">
        <v>300</v>
      </c>
      <c r="H108" s="27">
        <v>0</v>
      </c>
      <c r="I108" s="27">
        <v>560</v>
      </c>
      <c r="J108" s="48"/>
    </row>
    <row r="109" spans="1:10" ht="25.5" customHeight="1" hidden="1">
      <c r="A109" s="5"/>
      <c r="B109" s="53" t="s">
        <v>8</v>
      </c>
      <c r="C109" s="54"/>
      <c r="D109" s="5"/>
      <c r="E109" s="26">
        <f>SUM(E107:E108)</f>
        <v>12380</v>
      </c>
      <c r="F109" s="26">
        <f>SUM(F107:F108)</f>
        <v>10700</v>
      </c>
      <c r="G109" s="26">
        <f>SUM(G107:G108)</f>
        <v>568</v>
      </c>
      <c r="H109" s="26">
        <f>SUM(H107:H108)</f>
        <v>0</v>
      </c>
      <c r="I109" s="26">
        <f>SUM(I107:I108)</f>
        <v>1112</v>
      </c>
      <c r="J109" s="4"/>
    </row>
    <row r="110" spans="1:10" ht="25.5" customHeight="1">
      <c r="A110" s="79">
        <v>17</v>
      </c>
      <c r="B110" s="57" t="s">
        <v>64</v>
      </c>
      <c r="C110" s="47" t="s">
        <v>35</v>
      </c>
      <c r="D110" s="5" t="s">
        <v>7</v>
      </c>
      <c r="E110" s="26">
        <f aca="true" t="shared" si="9" ref="E110:E116">SUM(F110:I110)</f>
        <v>9570</v>
      </c>
      <c r="F110" s="26">
        <v>7400</v>
      </c>
      <c r="G110" s="26">
        <v>1200</v>
      </c>
      <c r="H110" s="26">
        <v>0</v>
      </c>
      <c r="I110" s="26">
        <v>970</v>
      </c>
      <c r="J110" s="47" t="s">
        <v>65</v>
      </c>
    </row>
    <row r="111" spans="1:10" ht="25.5" customHeight="1">
      <c r="A111" s="80"/>
      <c r="B111" s="58"/>
      <c r="C111" s="51"/>
      <c r="D111" s="9" t="s">
        <v>36</v>
      </c>
      <c r="E111" s="26">
        <f t="shared" si="9"/>
        <v>0</v>
      </c>
      <c r="F111" s="26">
        <v>0</v>
      </c>
      <c r="G111" s="26">
        <v>0</v>
      </c>
      <c r="H111" s="26">
        <v>0</v>
      </c>
      <c r="I111" s="26">
        <v>0</v>
      </c>
      <c r="J111" s="51"/>
    </row>
    <row r="112" spans="1:10" ht="25.5" customHeight="1">
      <c r="A112" s="80"/>
      <c r="B112" s="58"/>
      <c r="C112" s="51"/>
      <c r="D112" s="9" t="s">
        <v>37</v>
      </c>
      <c r="E112" s="26">
        <f t="shared" si="9"/>
        <v>4850</v>
      </c>
      <c r="F112" s="26">
        <v>4000</v>
      </c>
      <c r="G112" s="26">
        <v>400</v>
      </c>
      <c r="H112" s="26">
        <v>0</v>
      </c>
      <c r="I112" s="26">
        <v>450</v>
      </c>
      <c r="J112" s="51"/>
    </row>
    <row r="113" spans="1:10" ht="25.5" customHeight="1">
      <c r="A113" s="80"/>
      <c r="B113" s="58"/>
      <c r="C113" s="51"/>
      <c r="D113" s="9" t="s">
        <v>38</v>
      </c>
      <c r="E113" s="26">
        <f t="shared" si="9"/>
        <v>850</v>
      </c>
      <c r="F113" s="26">
        <v>0</v>
      </c>
      <c r="G113" s="26">
        <v>400</v>
      </c>
      <c r="H113" s="26">
        <v>0</v>
      </c>
      <c r="I113" s="26">
        <v>450</v>
      </c>
      <c r="J113" s="51"/>
    </row>
    <row r="114" spans="1:10" ht="25.5" customHeight="1">
      <c r="A114" s="80"/>
      <c r="B114" s="58"/>
      <c r="C114" s="51"/>
      <c r="D114" s="9" t="s">
        <v>39</v>
      </c>
      <c r="E114" s="26">
        <f t="shared" si="9"/>
        <v>850</v>
      </c>
      <c r="F114" s="26">
        <v>0</v>
      </c>
      <c r="G114" s="26">
        <v>400</v>
      </c>
      <c r="H114" s="26">
        <v>0</v>
      </c>
      <c r="I114" s="26">
        <v>450</v>
      </c>
      <c r="J114" s="51"/>
    </row>
    <row r="115" spans="1:10" ht="25.5" customHeight="1">
      <c r="A115" s="80"/>
      <c r="B115" s="58"/>
      <c r="C115" s="51"/>
      <c r="D115" s="9" t="s">
        <v>40</v>
      </c>
      <c r="E115" s="26">
        <f t="shared" si="9"/>
        <v>850</v>
      </c>
      <c r="F115" s="26">
        <v>0</v>
      </c>
      <c r="G115" s="26">
        <v>400</v>
      </c>
      <c r="H115" s="26">
        <v>0</v>
      </c>
      <c r="I115" s="26">
        <v>450</v>
      </c>
      <c r="J115" s="51"/>
    </row>
    <row r="116" spans="1:10" ht="25.5" customHeight="1">
      <c r="A116" s="81"/>
      <c r="B116" s="82"/>
      <c r="C116" s="48"/>
      <c r="D116" s="9" t="s">
        <v>41</v>
      </c>
      <c r="E116" s="26">
        <f t="shared" si="9"/>
        <v>850</v>
      </c>
      <c r="F116" s="26">
        <v>0</v>
      </c>
      <c r="G116" s="26">
        <v>400</v>
      </c>
      <c r="H116" s="26">
        <v>0</v>
      </c>
      <c r="I116" s="26">
        <v>450</v>
      </c>
      <c r="J116" s="48"/>
    </row>
    <row r="117" spans="1:10" ht="25.5" customHeight="1" hidden="1">
      <c r="A117" s="5"/>
      <c r="B117" s="22" t="s">
        <v>8</v>
      </c>
      <c r="C117" s="23"/>
      <c r="D117" s="5"/>
      <c r="E117" s="26">
        <f>SUM(E110:E116)</f>
        <v>17820</v>
      </c>
      <c r="F117" s="26">
        <f>SUM(F110:F116)</f>
        <v>11400</v>
      </c>
      <c r="G117" s="26">
        <f>SUM(G110:G116)</f>
        <v>3200</v>
      </c>
      <c r="H117" s="26">
        <f>SUM(H110:H116)</f>
        <v>0</v>
      </c>
      <c r="I117" s="26">
        <f>SUM(I110:I116)</f>
        <v>3220</v>
      </c>
      <c r="J117" s="4"/>
    </row>
    <row r="118" spans="1:10" ht="2.25" customHeight="1">
      <c r="A118" s="47">
        <v>18</v>
      </c>
      <c r="B118" s="83" t="s">
        <v>96</v>
      </c>
      <c r="C118" s="47" t="s">
        <v>35</v>
      </c>
      <c r="D118" s="5" t="s">
        <v>5</v>
      </c>
      <c r="E118" s="26">
        <f>SUM(F118:I118)</f>
        <v>0</v>
      </c>
      <c r="F118" s="26">
        <v>0</v>
      </c>
      <c r="G118" s="26">
        <v>0</v>
      </c>
      <c r="H118" s="26">
        <v>0</v>
      </c>
      <c r="I118" s="26">
        <v>0</v>
      </c>
      <c r="J118" s="47" t="s">
        <v>66</v>
      </c>
    </row>
    <row r="119" spans="1:10" ht="123.75" customHeight="1">
      <c r="A119" s="51"/>
      <c r="B119" s="84"/>
      <c r="C119" s="48"/>
      <c r="D119" s="5" t="s">
        <v>6</v>
      </c>
      <c r="E119" s="27">
        <f>SUM(F119:I119)</f>
        <v>11000</v>
      </c>
      <c r="F119" s="27">
        <v>10000</v>
      </c>
      <c r="G119" s="27">
        <v>500</v>
      </c>
      <c r="H119" s="27">
        <v>0</v>
      </c>
      <c r="I119" s="27">
        <v>500</v>
      </c>
      <c r="J119" s="48"/>
    </row>
    <row r="120" spans="1:10" ht="25.5" customHeight="1" hidden="1">
      <c r="A120" s="5"/>
      <c r="B120" s="53" t="s">
        <v>8</v>
      </c>
      <c r="C120" s="54"/>
      <c r="D120" s="5"/>
      <c r="E120" s="26">
        <f>SUM(E118:E119)</f>
        <v>11000</v>
      </c>
      <c r="F120" s="26">
        <f>SUM(F118:F119)</f>
        <v>10000</v>
      </c>
      <c r="G120" s="26">
        <f>SUM(G118:G119)</f>
        <v>500</v>
      </c>
      <c r="H120" s="26">
        <f>SUM(H118:H119)</f>
        <v>0</v>
      </c>
      <c r="I120" s="26">
        <f>SUM(I118:I119)</f>
        <v>500</v>
      </c>
      <c r="J120" s="4"/>
    </row>
    <row r="121" spans="1:10" ht="25.5" customHeight="1">
      <c r="A121" s="47">
        <v>19</v>
      </c>
      <c r="B121" s="57" t="s">
        <v>67</v>
      </c>
      <c r="C121" s="47" t="s">
        <v>35</v>
      </c>
      <c r="D121" s="5" t="s">
        <v>7</v>
      </c>
      <c r="E121" s="26">
        <f aca="true" t="shared" si="10" ref="E121:E127">SUM(F121:I121)</f>
        <v>0</v>
      </c>
      <c r="F121" s="26">
        <v>0</v>
      </c>
      <c r="G121" s="26">
        <v>0</v>
      </c>
      <c r="H121" s="26">
        <v>0</v>
      </c>
      <c r="I121" s="26">
        <v>0</v>
      </c>
      <c r="J121" s="47" t="s">
        <v>68</v>
      </c>
    </row>
    <row r="122" spans="1:10" ht="25.5" customHeight="1">
      <c r="A122" s="51"/>
      <c r="B122" s="58"/>
      <c r="C122" s="51"/>
      <c r="D122" s="9" t="s">
        <v>36</v>
      </c>
      <c r="E122" s="26">
        <f t="shared" si="10"/>
        <v>0</v>
      </c>
      <c r="F122" s="26">
        <v>0</v>
      </c>
      <c r="G122" s="26">
        <v>0</v>
      </c>
      <c r="H122" s="26">
        <v>0</v>
      </c>
      <c r="I122" s="26">
        <v>0</v>
      </c>
      <c r="J122" s="51"/>
    </row>
    <row r="123" spans="1:10" ht="25.5" customHeight="1">
      <c r="A123" s="51"/>
      <c r="B123" s="58"/>
      <c r="C123" s="51"/>
      <c r="D123" s="9" t="s">
        <v>37</v>
      </c>
      <c r="E123" s="26">
        <f>SUM(F123:I123)</f>
        <v>11000</v>
      </c>
      <c r="F123" s="26">
        <v>10000</v>
      </c>
      <c r="G123" s="26">
        <v>500</v>
      </c>
      <c r="H123" s="26">
        <v>0</v>
      </c>
      <c r="I123" s="26">
        <v>500</v>
      </c>
      <c r="J123" s="51"/>
    </row>
    <row r="124" spans="1:10" ht="25.5" customHeight="1">
      <c r="A124" s="51"/>
      <c r="B124" s="58"/>
      <c r="C124" s="51"/>
      <c r="D124" s="9" t="s">
        <v>38</v>
      </c>
      <c r="E124" s="26">
        <f t="shared" si="10"/>
        <v>0</v>
      </c>
      <c r="F124" s="26">
        <v>0</v>
      </c>
      <c r="G124" s="26">
        <v>0</v>
      </c>
      <c r="H124" s="26">
        <v>0</v>
      </c>
      <c r="I124" s="26">
        <v>0</v>
      </c>
      <c r="J124" s="51"/>
    </row>
    <row r="125" spans="1:10" ht="25.5" customHeight="1">
      <c r="A125" s="51"/>
      <c r="B125" s="58"/>
      <c r="C125" s="51"/>
      <c r="D125" s="9" t="s">
        <v>39</v>
      </c>
      <c r="E125" s="26">
        <f t="shared" si="10"/>
        <v>0</v>
      </c>
      <c r="F125" s="26">
        <v>0</v>
      </c>
      <c r="G125" s="26">
        <v>0</v>
      </c>
      <c r="H125" s="26">
        <v>0</v>
      </c>
      <c r="I125" s="26">
        <v>0</v>
      </c>
      <c r="J125" s="51"/>
    </row>
    <row r="126" spans="1:10" ht="25.5" customHeight="1">
      <c r="A126" s="51"/>
      <c r="B126" s="58"/>
      <c r="C126" s="51"/>
      <c r="D126" s="9" t="s">
        <v>40</v>
      </c>
      <c r="E126" s="26">
        <f t="shared" si="10"/>
        <v>0</v>
      </c>
      <c r="F126" s="26">
        <v>0</v>
      </c>
      <c r="G126" s="26">
        <v>0</v>
      </c>
      <c r="H126" s="26">
        <v>0</v>
      </c>
      <c r="I126" s="26">
        <v>0</v>
      </c>
      <c r="J126" s="51"/>
    </row>
    <row r="127" spans="1:10" ht="25.5" customHeight="1">
      <c r="A127" s="51"/>
      <c r="B127" s="58"/>
      <c r="C127" s="48"/>
      <c r="D127" s="9" t="s">
        <v>41</v>
      </c>
      <c r="E127" s="26">
        <f t="shared" si="10"/>
        <v>0</v>
      </c>
      <c r="F127" s="26">
        <v>0</v>
      </c>
      <c r="G127" s="26">
        <v>0</v>
      </c>
      <c r="H127" s="26">
        <v>0</v>
      </c>
      <c r="I127" s="26">
        <v>0</v>
      </c>
      <c r="J127" s="48"/>
    </row>
    <row r="128" spans="1:10" ht="25.5" customHeight="1" hidden="1">
      <c r="A128" s="5"/>
      <c r="B128" s="53" t="s">
        <v>8</v>
      </c>
      <c r="C128" s="54"/>
      <c r="D128" s="5"/>
      <c r="E128" s="26">
        <f>SUM(E121:E127)</f>
        <v>11000</v>
      </c>
      <c r="F128" s="26">
        <f>SUM(F121:F127)</f>
        <v>10000</v>
      </c>
      <c r="G128" s="26">
        <f>SUM(G121:G127)</f>
        <v>500</v>
      </c>
      <c r="H128" s="26">
        <f>SUM(H121:H127)</f>
        <v>0</v>
      </c>
      <c r="I128" s="26">
        <f>SUM(I121:I127)</f>
        <v>500</v>
      </c>
      <c r="J128" s="4"/>
    </row>
    <row r="129" spans="1:10" ht="25.5" customHeight="1">
      <c r="A129" s="47">
        <v>20</v>
      </c>
      <c r="B129" s="57" t="s">
        <v>69</v>
      </c>
      <c r="C129" s="47" t="s">
        <v>35</v>
      </c>
      <c r="D129" s="5" t="s">
        <v>5</v>
      </c>
      <c r="E129" s="26">
        <f>SUM(F129:I129)</f>
        <v>0</v>
      </c>
      <c r="F129" s="26">
        <v>0</v>
      </c>
      <c r="G129" s="26">
        <v>0</v>
      </c>
      <c r="H129" s="26">
        <v>0</v>
      </c>
      <c r="I129" s="26">
        <v>0</v>
      </c>
      <c r="J129" s="47" t="s">
        <v>70</v>
      </c>
    </row>
    <row r="130" spans="1:10" ht="68.25" customHeight="1">
      <c r="A130" s="48"/>
      <c r="B130" s="82"/>
      <c r="C130" s="48"/>
      <c r="D130" s="5" t="s">
        <v>6</v>
      </c>
      <c r="E130" s="27">
        <f>SUM(F130:I130)</f>
        <v>5500</v>
      </c>
      <c r="F130" s="27">
        <v>4500</v>
      </c>
      <c r="G130" s="27">
        <v>450</v>
      </c>
      <c r="H130" s="27">
        <v>0</v>
      </c>
      <c r="I130" s="27">
        <v>550</v>
      </c>
      <c r="J130" s="48"/>
    </row>
    <row r="131" spans="1:10" ht="25.5" customHeight="1" hidden="1">
      <c r="A131" s="5"/>
      <c r="B131" s="53" t="s">
        <v>8</v>
      </c>
      <c r="C131" s="54"/>
      <c r="D131" s="5"/>
      <c r="E131" s="26">
        <f>SUM(E129:E130)</f>
        <v>5500</v>
      </c>
      <c r="F131" s="26">
        <f>SUM(F129:F130)</f>
        <v>4500</v>
      </c>
      <c r="G131" s="26">
        <f>SUM(G129:G130)</f>
        <v>450</v>
      </c>
      <c r="H131" s="26">
        <f>SUM(H129:H130)</f>
        <v>0</v>
      </c>
      <c r="I131" s="26">
        <f>SUM(I129:I130)</f>
        <v>550</v>
      </c>
      <c r="J131" s="4"/>
    </row>
    <row r="132" spans="1:10" ht="25.5" customHeight="1">
      <c r="A132" s="47">
        <v>21</v>
      </c>
      <c r="B132" s="57" t="s">
        <v>71</v>
      </c>
      <c r="C132" s="47" t="s">
        <v>35</v>
      </c>
      <c r="D132" s="5" t="s">
        <v>7</v>
      </c>
      <c r="E132" s="26">
        <f>SUM(F132:I132)</f>
        <v>0</v>
      </c>
      <c r="F132" s="26">
        <v>0</v>
      </c>
      <c r="G132" s="26">
        <v>0</v>
      </c>
      <c r="H132" s="26">
        <v>0</v>
      </c>
      <c r="I132" s="26">
        <v>0</v>
      </c>
      <c r="J132" s="47" t="s">
        <v>72</v>
      </c>
    </row>
    <row r="133" spans="1:10" ht="25.5" customHeight="1">
      <c r="A133" s="51"/>
      <c r="B133" s="58"/>
      <c r="C133" s="51"/>
      <c r="D133" s="9" t="s">
        <v>36</v>
      </c>
      <c r="E133" s="26">
        <f aca="true" t="shared" si="11" ref="E133:E138">SUM(F133:I133)</f>
        <v>0</v>
      </c>
      <c r="F133" s="26">
        <v>0</v>
      </c>
      <c r="G133" s="26">
        <v>0</v>
      </c>
      <c r="H133" s="26">
        <v>0</v>
      </c>
      <c r="I133" s="26">
        <v>0</v>
      </c>
      <c r="J133" s="51"/>
    </row>
    <row r="134" spans="1:10" ht="25.5" customHeight="1">
      <c r="A134" s="51"/>
      <c r="B134" s="58"/>
      <c r="C134" s="51"/>
      <c r="D134" s="9" t="s">
        <v>37</v>
      </c>
      <c r="E134" s="26">
        <f>SUM(F134:I134)</f>
        <v>5050</v>
      </c>
      <c r="F134" s="26">
        <v>4500</v>
      </c>
      <c r="G134" s="26">
        <v>0</v>
      </c>
      <c r="H134" s="26">
        <v>0</v>
      </c>
      <c r="I134" s="26">
        <v>550</v>
      </c>
      <c r="J134" s="51"/>
    </row>
    <row r="135" spans="1:10" ht="25.5" customHeight="1">
      <c r="A135" s="51"/>
      <c r="B135" s="58"/>
      <c r="C135" s="51"/>
      <c r="D135" s="9" t="s">
        <v>38</v>
      </c>
      <c r="E135" s="26">
        <f t="shared" si="11"/>
        <v>0</v>
      </c>
      <c r="F135" s="26">
        <v>0</v>
      </c>
      <c r="G135" s="26">
        <v>0</v>
      </c>
      <c r="H135" s="26">
        <v>0</v>
      </c>
      <c r="I135" s="26">
        <v>0</v>
      </c>
      <c r="J135" s="51"/>
    </row>
    <row r="136" spans="1:10" ht="25.5" customHeight="1">
      <c r="A136" s="51"/>
      <c r="B136" s="58"/>
      <c r="C136" s="51"/>
      <c r="D136" s="9" t="s">
        <v>39</v>
      </c>
      <c r="E136" s="26">
        <f t="shared" si="11"/>
        <v>0</v>
      </c>
      <c r="F136" s="26">
        <v>0</v>
      </c>
      <c r="G136" s="26">
        <v>0</v>
      </c>
      <c r="H136" s="26">
        <v>0</v>
      </c>
      <c r="I136" s="26">
        <v>0</v>
      </c>
      <c r="J136" s="51"/>
    </row>
    <row r="137" spans="1:10" ht="25.5" customHeight="1">
      <c r="A137" s="51"/>
      <c r="B137" s="58"/>
      <c r="C137" s="51"/>
      <c r="D137" s="9" t="s">
        <v>40</v>
      </c>
      <c r="E137" s="26">
        <f t="shared" si="11"/>
        <v>0</v>
      </c>
      <c r="F137" s="26">
        <v>0</v>
      </c>
      <c r="G137" s="26">
        <v>0</v>
      </c>
      <c r="H137" s="26">
        <v>0</v>
      </c>
      <c r="I137" s="26">
        <v>0</v>
      </c>
      <c r="J137" s="51"/>
    </row>
    <row r="138" spans="1:10" ht="25.5" customHeight="1">
      <c r="A138" s="48"/>
      <c r="B138" s="82"/>
      <c r="C138" s="48"/>
      <c r="D138" s="9" t="s">
        <v>41</v>
      </c>
      <c r="E138" s="26">
        <f t="shared" si="11"/>
        <v>1000</v>
      </c>
      <c r="F138" s="26">
        <v>0</v>
      </c>
      <c r="G138" s="26">
        <v>450</v>
      </c>
      <c r="H138" s="26">
        <v>0</v>
      </c>
      <c r="I138" s="26">
        <v>550</v>
      </c>
      <c r="J138" s="48"/>
    </row>
    <row r="139" spans="1:10" ht="25.5" customHeight="1" hidden="1">
      <c r="A139" s="5"/>
      <c r="B139" s="53" t="s">
        <v>8</v>
      </c>
      <c r="C139" s="54"/>
      <c r="D139" s="5"/>
      <c r="E139" s="26">
        <f>SUM(E132:E138)</f>
        <v>6050</v>
      </c>
      <c r="F139" s="26">
        <f>SUM(F132:F138)</f>
        <v>4500</v>
      </c>
      <c r="G139" s="26">
        <f>SUM(G132:G138)</f>
        <v>450</v>
      </c>
      <c r="H139" s="26">
        <f>SUM(H132:H138)</f>
        <v>0</v>
      </c>
      <c r="I139" s="26">
        <f>SUM(I132:I138)</f>
        <v>1100</v>
      </c>
      <c r="J139" s="4"/>
    </row>
    <row r="140" spans="1:10" ht="25.5" customHeight="1">
      <c r="A140" s="47">
        <v>22</v>
      </c>
      <c r="B140" s="57" t="s">
        <v>74</v>
      </c>
      <c r="C140" s="47" t="s">
        <v>35</v>
      </c>
      <c r="D140" s="5" t="s">
        <v>5</v>
      </c>
      <c r="E140" s="26">
        <f>SUM(F140:I140)</f>
        <v>466</v>
      </c>
      <c r="F140" s="26">
        <v>390</v>
      </c>
      <c r="G140" s="26">
        <v>76</v>
      </c>
      <c r="H140" s="26">
        <v>0</v>
      </c>
      <c r="I140" s="26">
        <v>0</v>
      </c>
      <c r="J140" s="47" t="s">
        <v>73</v>
      </c>
    </row>
    <row r="141" spans="1:10" ht="115.5" customHeight="1">
      <c r="A141" s="48"/>
      <c r="B141" s="82"/>
      <c r="C141" s="48"/>
      <c r="D141" s="5" t="s">
        <v>6</v>
      </c>
      <c r="E141" s="27">
        <f>SUM(F141:I141)</f>
        <v>350</v>
      </c>
      <c r="F141" s="27">
        <v>300</v>
      </c>
      <c r="G141" s="27">
        <v>50</v>
      </c>
      <c r="H141" s="27">
        <v>0</v>
      </c>
      <c r="I141" s="27">
        <v>0</v>
      </c>
      <c r="J141" s="48"/>
    </row>
    <row r="142" spans="1:10" ht="25.5" customHeight="1" hidden="1">
      <c r="A142" s="5"/>
      <c r="B142" s="53" t="s">
        <v>8</v>
      </c>
      <c r="C142" s="54"/>
      <c r="D142" s="5"/>
      <c r="E142" s="26">
        <f>SUM(E140:E141)</f>
        <v>816</v>
      </c>
      <c r="F142" s="26">
        <f>SUM(F140:F141)</f>
        <v>690</v>
      </c>
      <c r="G142" s="26">
        <f>SUM(G140:G141)</f>
        <v>126</v>
      </c>
      <c r="H142" s="26">
        <f>SUM(H140:H141)</f>
        <v>0</v>
      </c>
      <c r="I142" s="26">
        <f>SUM(I140:I141)</f>
        <v>0</v>
      </c>
      <c r="J142" s="4"/>
    </row>
    <row r="143" spans="1:10" ht="25.5" customHeight="1">
      <c r="A143" s="47">
        <v>23</v>
      </c>
      <c r="B143" s="57" t="s">
        <v>75</v>
      </c>
      <c r="C143" s="47" t="s">
        <v>35</v>
      </c>
      <c r="D143" s="5" t="s">
        <v>7</v>
      </c>
      <c r="E143" s="26">
        <f>SUM(F143:I143)</f>
        <v>34.8</v>
      </c>
      <c r="F143" s="26">
        <v>22.2</v>
      </c>
      <c r="G143" s="26">
        <v>12.6</v>
      </c>
      <c r="H143" s="26">
        <v>0</v>
      </c>
      <c r="I143" s="26">
        <v>0</v>
      </c>
      <c r="J143" s="47" t="s">
        <v>76</v>
      </c>
    </row>
    <row r="144" spans="1:10" ht="25.5" customHeight="1">
      <c r="A144" s="51"/>
      <c r="B144" s="58"/>
      <c r="C144" s="51"/>
      <c r="D144" s="41" t="s">
        <v>36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51"/>
    </row>
    <row r="145" spans="1:10" ht="25.5" customHeight="1">
      <c r="A145" s="51"/>
      <c r="B145" s="58"/>
      <c r="C145" s="51"/>
      <c r="D145" s="9" t="s">
        <v>37</v>
      </c>
      <c r="E145" s="26">
        <f>SUM(F145:I145)</f>
        <v>0</v>
      </c>
      <c r="F145" s="26">
        <v>0</v>
      </c>
      <c r="G145" s="26">
        <v>0</v>
      </c>
      <c r="H145" s="26">
        <v>0</v>
      </c>
      <c r="I145" s="26">
        <v>0</v>
      </c>
      <c r="J145" s="51"/>
    </row>
    <row r="146" spans="1:10" ht="25.5" customHeight="1">
      <c r="A146" s="51"/>
      <c r="B146" s="58"/>
      <c r="C146" s="51"/>
      <c r="D146" s="9" t="s">
        <v>38</v>
      </c>
      <c r="E146" s="26">
        <f>SUM(F146:I146)</f>
        <v>0</v>
      </c>
      <c r="F146" s="26">
        <v>0</v>
      </c>
      <c r="G146" s="26">
        <v>0</v>
      </c>
      <c r="H146" s="26">
        <v>0</v>
      </c>
      <c r="I146" s="26">
        <v>0</v>
      </c>
      <c r="J146" s="51"/>
    </row>
    <row r="147" spans="1:10" ht="25.5" customHeight="1">
      <c r="A147" s="51"/>
      <c r="B147" s="58"/>
      <c r="C147" s="51"/>
      <c r="D147" s="9" t="s">
        <v>39</v>
      </c>
      <c r="E147" s="26">
        <f>SUM(F147:I147)</f>
        <v>0</v>
      </c>
      <c r="F147" s="26">
        <v>0</v>
      </c>
      <c r="G147" s="26">
        <v>0</v>
      </c>
      <c r="H147" s="26">
        <v>0</v>
      </c>
      <c r="I147" s="26">
        <v>0</v>
      </c>
      <c r="J147" s="51"/>
    </row>
    <row r="148" spans="1:10" ht="25.5" customHeight="1">
      <c r="A148" s="51"/>
      <c r="B148" s="58"/>
      <c r="C148" s="51"/>
      <c r="D148" s="9" t="s">
        <v>40</v>
      </c>
      <c r="E148" s="26">
        <f>SUM(F148:I148)</f>
        <v>0</v>
      </c>
      <c r="F148" s="26">
        <v>0</v>
      </c>
      <c r="G148" s="26">
        <v>0</v>
      </c>
      <c r="H148" s="26">
        <v>0</v>
      </c>
      <c r="I148" s="26">
        <v>0</v>
      </c>
      <c r="J148" s="51"/>
    </row>
    <row r="149" spans="1:10" ht="25.5" customHeight="1">
      <c r="A149" s="48"/>
      <c r="B149" s="82"/>
      <c r="C149" s="48"/>
      <c r="D149" s="9" t="s">
        <v>41</v>
      </c>
      <c r="E149" s="26">
        <f>SUM(F149:I149)</f>
        <v>0</v>
      </c>
      <c r="F149" s="26">
        <v>0</v>
      </c>
      <c r="G149" s="26">
        <v>0</v>
      </c>
      <c r="H149" s="26">
        <v>0</v>
      </c>
      <c r="I149" s="26">
        <v>0</v>
      </c>
      <c r="J149" s="48"/>
    </row>
    <row r="150" spans="1:10" ht="25.5" customHeight="1" hidden="1">
      <c r="A150" s="5"/>
      <c r="B150" s="53" t="s">
        <v>8</v>
      </c>
      <c r="C150" s="54"/>
      <c r="D150" s="5"/>
      <c r="E150" s="26">
        <f>SUM(E143:E149)</f>
        <v>34.8</v>
      </c>
      <c r="F150" s="26">
        <f>SUM(F143:F149)</f>
        <v>22.2</v>
      </c>
      <c r="G150" s="26">
        <f>SUM(G143:G149)</f>
        <v>12.6</v>
      </c>
      <c r="H150" s="26">
        <f>SUM(H143:H149)</f>
        <v>0</v>
      </c>
      <c r="I150" s="26">
        <f>SUM(I143:I149)</f>
        <v>0</v>
      </c>
      <c r="J150" s="4"/>
    </row>
    <row r="151" spans="1:10" ht="25.5" customHeight="1">
      <c r="A151" s="47">
        <v>24</v>
      </c>
      <c r="B151" s="57" t="s">
        <v>77</v>
      </c>
      <c r="C151" s="47" t="s">
        <v>35</v>
      </c>
      <c r="D151" s="5" t="s">
        <v>5</v>
      </c>
      <c r="E151" s="26">
        <f>SUM(F151:I151)</f>
        <v>0</v>
      </c>
      <c r="F151" s="26">
        <v>0</v>
      </c>
      <c r="G151" s="26">
        <v>0</v>
      </c>
      <c r="H151" s="26">
        <v>0</v>
      </c>
      <c r="I151" s="26">
        <v>0</v>
      </c>
      <c r="J151" s="47" t="s">
        <v>78</v>
      </c>
    </row>
    <row r="152" spans="1:10" ht="50.25" customHeight="1">
      <c r="A152" s="48"/>
      <c r="B152" s="82"/>
      <c r="C152" s="48"/>
      <c r="D152" s="5" t="s">
        <v>6</v>
      </c>
      <c r="E152" s="26">
        <f>SUM(F152:I152)</f>
        <v>100</v>
      </c>
      <c r="F152" s="26">
        <v>0</v>
      </c>
      <c r="G152" s="26">
        <v>100</v>
      </c>
      <c r="H152" s="26">
        <v>0</v>
      </c>
      <c r="I152" s="26">
        <v>0</v>
      </c>
      <c r="J152" s="48"/>
    </row>
    <row r="153" spans="1:10" ht="16.5" customHeight="1" hidden="1">
      <c r="A153" s="5"/>
      <c r="B153" s="53" t="s">
        <v>8</v>
      </c>
      <c r="C153" s="54"/>
      <c r="D153" s="5"/>
      <c r="E153" s="26">
        <f>SUM(E151:E152)</f>
        <v>100</v>
      </c>
      <c r="F153" s="26">
        <f>SUM(F151:F152)</f>
        <v>0</v>
      </c>
      <c r="G153" s="26">
        <f>SUM(G151:G152)</f>
        <v>100</v>
      </c>
      <c r="H153" s="26">
        <f>SUM(H151:H152)</f>
        <v>0</v>
      </c>
      <c r="I153" s="26">
        <f>SUM(I151:I152)</f>
        <v>0</v>
      </c>
      <c r="J153" s="4"/>
    </row>
    <row r="154" spans="1:10" ht="25.5" customHeight="1">
      <c r="A154" s="47">
        <v>25</v>
      </c>
      <c r="B154" s="57" t="s">
        <v>79</v>
      </c>
      <c r="C154" s="47" t="s">
        <v>35</v>
      </c>
      <c r="D154" s="5" t="s">
        <v>7</v>
      </c>
      <c r="E154" s="26">
        <f>SUM(F154:I154)</f>
        <v>0</v>
      </c>
      <c r="F154" s="26">
        <v>0</v>
      </c>
      <c r="G154" s="26">
        <v>0</v>
      </c>
      <c r="H154" s="26">
        <v>0</v>
      </c>
      <c r="I154" s="26">
        <v>0</v>
      </c>
      <c r="J154" s="47" t="s">
        <v>80</v>
      </c>
    </row>
    <row r="155" spans="1:10" ht="25.5" customHeight="1">
      <c r="A155" s="51"/>
      <c r="B155" s="58"/>
      <c r="C155" s="51"/>
      <c r="D155" s="41" t="s">
        <v>36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51"/>
    </row>
    <row r="156" spans="1:10" ht="25.5" customHeight="1">
      <c r="A156" s="51"/>
      <c r="B156" s="58"/>
      <c r="C156" s="51"/>
      <c r="D156" s="9" t="s">
        <v>37</v>
      </c>
      <c r="E156" s="26">
        <f>SUM(F156:I156)</f>
        <v>0</v>
      </c>
      <c r="F156" s="26">
        <v>0</v>
      </c>
      <c r="G156" s="26">
        <v>0</v>
      </c>
      <c r="H156" s="26">
        <v>0</v>
      </c>
      <c r="I156" s="26">
        <v>0</v>
      </c>
      <c r="J156" s="51"/>
    </row>
    <row r="157" spans="1:10" ht="25.5" customHeight="1">
      <c r="A157" s="51"/>
      <c r="B157" s="58"/>
      <c r="C157" s="51"/>
      <c r="D157" s="9" t="s">
        <v>38</v>
      </c>
      <c r="E157" s="26">
        <f>SUM(F157:I157)</f>
        <v>150</v>
      </c>
      <c r="F157" s="26">
        <v>0</v>
      </c>
      <c r="G157" s="26">
        <v>150</v>
      </c>
      <c r="H157" s="26">
        <v>0</v>
      </c>
      <c r="I157" s="26">
        <v>0</v>
      </c>
      <c r="J157" s="51"/>
    </row>
    <row r="158" spans="1:10" ht="38.25" customHeight="1">
      <c r="A158" s="51"/>
      <c r="B158" s="58"/>
      <c r="C158" s="51"/>
      <c r="D158" s="9" t="s">
        <v>39</v>
      </c>
      <c r="E158" s="26">
        <f>SUM(F158:I158)</f>
        <v>150</v>
      </c>
      <c r="F158" s="26">
        <v>0</v>
      </c>
      <c r="G158" s="26">
        <v>150</v>
      </c>
      <c r="H158" s="26">
        <v>0</v>
      </c>
      <c r="I158" s="26">
        <v>0</v>
      </c>
      <c r="J158" s="51"/>
    </row>
    <row r="159" spans="1:10" ht="25.5" customHeight="1">
      <c r="A159" s="51"/>
      <c r="B159" s="58"/>
      <c r="C159" s="51"/>
      <c r="D159" s="9" t="s">
        <v>40</v>
      </c>
      <c r="E159" s="26">
        <f>SUM(F159:I159)</f>
        <v>0</v>
      </c>
      <c r="F159" s="26">
        <v>0</v>
      </c>
      <c r="G159" s="26">
        <v>0</v>
      </c>
      <c r="H159" s="26">
        <v>0</v>
      </c>
      <c r="I159" s="26">
        <v>0</v>
      </c>
      <c r="J159" s="51"/>
    </row>
    <row r="160" spans="1:10" ht="32.25" customHeight="1">
      <c r="A160" s="48"/>
      <c r="B160" s="82"/>
      <c r="C160" s="48"/>
      <c r="D160" s="9" t="s">
        <v>41</v>
      </c>
      <c r="E160" s="26">
        <f>SUM(F160:I160)</f>
        <v>0</v>
      </c>
      <c r="F160" s="26">
        <v>0</v>
      </c>
      <c r="G160" s="26">
        <v>0</v>
      </c>
      <c r="H160" s="26">
        <v>0</v>
      </c>
      <c r="I160" s="26">
        <v>0</v>
      </c>
      <c r="J160" s="48"/>
    </row>
    <row r="161" spans="1:10" ht="25.5" customHeight="1" hidden="1">
      <c r="A161" s="5"/>
      <c r="B161" s="53" t="s">
        <v>8</v>
      </c>
      <c r="C161" s="54"/>
      <c r="D161" s="5"/>
      <c r="E161" s="26">
        <f>SUM(E154:E160)</f>
        <v>300</v>
      </c>
      <c r="F161" s="26">
        <f>SUM(F154:F160)</f>
        <v>0</v>
      </c>
      <c r="G161" s="26">
        <f>SUM(G154:G160)</f>
        <v>300</v>
      </c>
      <c r="H161" s="26">
        <f>SUM(H154:H160)</f>
        <v>0</v>
      </c>
      <c r="I161" s="26">
        <f>SUM(I154:I160)</f>
        <v>0</v>
      </c>
      <c r="J161" s="4"/>
    </row>
    <row r="162" spans="1:10" ht="25.5" customHeight="1">
      <c r="A162" s="47">
        <v>26</v>
      </c>
      <c r="B162" s="57" t="s">
        <v>81</v>
      </c>
      <c r="C162" s="47" t="s">
        <v>35</v>
      </c>
      <c r="D162" s="5" t="s">
        <v>5</v>
      </c>
      <c r="E162" s="26">
        <f>SUM(F162:I162)</f>
        <v>22815</v>
      </c>
      <c r="F162" s="26">
        <v>0</v>
      </c>
      <c r="G162" s="26">
        <v>0</v>
      </c>
      <c r="H162" s="26">
        <v>0</v>
      </c>
      <c r="I162" s="26">
        <v>22815</v>
      </c>
      <c r="J162" s="47" t="s">
        <v>97</v>
      </c>
    </row>
    <row r="163" spans="1:10" ht="129" customHeight="1">
      <c r="A163" s="48"/>
      <c r="B163" s="82"/>
      <c r="C163" s="48"/>
      <c r="D163" s="5" t="s">
        <v>6</v>
      </c>
      <c r="E163" s="27">
        <f>SUM(F163:I163)</f>
        <v>15000</v>
      </c>
      <c r="F163" s="27">
        <v>0</v>
      </c>
      <c r="G163" s="27">
        <v>0</v>
      </c>
      <c r="H163" s="27">
        <v>0</v>
      </c>
      <c r="I163" s="27">
        <v>15000</v>
      </c>
      <c r="J163" s="48"/>
    </row>
    <row r="164" spans="1:10" ht="25.5" customHeight="1" hidden="1">
      <c r="A164" s="5"/>
      <c r="B164" s="53" t="s">
        <v>8</v>
      </c>
      <c r="C164" s="54"/>
      <c r="D164" s="5"/>
      <c r="E164" s="26">
        <f>SUM(E162:E163)</f>
        <v>37815</v>
      </c>
      <c r="F164" s="26">
        <f>SUM(F162:F163)</f>
        <v>0</v>
      </c>
      <c r="G164" s="26">
        <f>SUM(G162:G163)</f>
        <v>0</v>
      </c>
      <c r="H164" s="26">
        <f>SUM(H162:H163)</f>
        <v>0</v>
      </c>
      <c r="I164" s="26">
        <f>SUM(I162:I163)</f>
        <v>37815</v>
      </c>
      <c r="J164" s="4"/>
    </row>
    <row r="165" spans="1:10" ht="25.5" customHeight="1">
      <c r="A165" s="47">
        <v>27</v>
      </c>
      <c r="B165" s="57" t="s">
        <v>82</v>
      </c>
      <c r="C165" s="47" t="s">
        <v>35</v>
      </c>
      <c r="D165" s="5" t="s">
        <v>7</v>
      </c>
      <c r="E165" s="26">
        <f>SUM(F165:I165)</f>
        <v>166.3</v>
      </c>
      <c r="F165" s="32">
        <v>96.5</v>
      </c>
      <c r="G165" s="26">
        <v>69.8</v>
      </c>
      <c r="H165" s="26">
        <v>0</v>
      </c>
      <c r="I165" s="26">
        <v>0</v>
      </c>
      <c r="J165" s="47" t="s">
        <v>83</v>
      </c>
    </row>
    <row r="166" spans="1:10" ht="25.5" customHeight="1">
      <c r="A166" s="51"/>
      <c r="B166" s="58"/>
      <c r="C166" s="51"/>
      <c r="D166" s="9" t="s">
        <v>36</v>
      </c>
      <c r="E166" s="26">
        <v>0</v>
      </c>
      <c r="F166" s="32">
        <v>0</v>
      </c>
      <c r="G166" s="26">
        <v>0</v>
      </c>
      <c r="H166" s="26">
        <v>0</v>
      </c>
      <c r="I166" s="26">
        <v>0</v>
      </c>
      <c r="J166" s="51"/>
    </row>
    <row r="167" spans="1:10" ht="25.5" customHeight="1">
      <c r="A167" s="51"/>
      <c r="B167" s="58"/>
      <c r="C167" s="51"/>
      <c r="D167" s="9" t="s">
        <v>37</v>
      </c>
      <c r="E167" s="26">
        <v>0</v>
      </c>
      <c r="F167" s="32">
        <v>0</v>
      </c>
      <c r="G167" s="26">
        <v>0</v>
      </c>
      <c r="H167" s="26">
        <v>0</v>
      </c>
      <c r="I167" s="26">
        <v>0</v>
      </c>
      <c r="J167" s="51"/>
    </row>
    <row r="168" spans="1:10" ht="25.5" customHeight="1">
      <c r="A168" s="51"/>
      <c r="B168" s="58"/>
      <c r="C168" s="51"/>
      <c r="D168" s="9" t="s">
        <v>38</v>
      </c>
      <c r="E168" s="26">
        <f>SUM(F168:I168)</f>
        <v>0</v>
      </c>
      <c r="F168" s="32">
        <v>0</v>
      </c>
      <c r="G168" s="26">
        <v>0</v>
      </c>
      <c r="H168" s="26">
        <v>0</v>
      </c>
      <c r="I168" s="26">
        <v>0</v>
      </c>
      <c r="J168" s="51"/>
    </row>
    <row r="169" spans="1:10" ht="25.5" customHeight="1">
      <c r="A169" s="51"/>
      <c r="B169" s="58"/>
      <c r="C169" s="51"/>
      <c r="D169" s="9" t="s">
        <v>39</v>
      </c>
      <c r="E169" s="26">
        <f>SUM(F169:I169)</f>
        <v>0</v>
      </c>
      <c r="F169" s="32">
        <v>0</v>
      </c>
      <c r="G169" s="26">
        <v>0</v>
      </c>
      <c r="H169" s="26">
        <v>0</v>
      </c>
      <c r="I169" s="26">
        <v>0</v>
      </c>
      <c r="J169" s="51"/>
    </row>
    <row r="170" spans="1:10" ht="25.5" customHeight="1">
      <c r="A170" s="51"/>
      <c r="B170" s="58"/>
      <c r="C170" s="51"/>
      <c r="D170" s="9" t="s">
        <v>40</v>
      </c>
      <c r="E170" s="26">
        <f>SUM(F170:I170)</f>
        <v>0</v>
      </c>
      <c r="F170" s="32">
        <v>0</v>
      </c>
      <c r="G170" s="26">
        <v>0</v>
      </c>
      <c r="H170" s="26">
        <v>0</v>
      </c>
      <c r="I170" s="26">
        <v>0</v>
      </c>
      <c r="J170" s="51"/>
    </row>
    <row r="171" spans="1:10" ht="25.5" customHeight="1">
      <c r="A171" s="48"/>
      <c r="B171" s="82"/>
      <c r="C171" s="48"/>
      <c r="D171" s="9" t="s">
        <v>41</v>
      </c>
      <c r="E171" s="26">
        <f>SUM(F171:I171)</f>
        <v>0</v>
      </c>
      <c r="F171" s="32">
        <v>0</v>
      </c>
      <c r="G171" s="26">
        <v>0</v>
      </c>
      <c r="H171" s="26">
        <v>0</v>
      </c>
      <c r="I171" s="26">
        <v>0</v>
      </c>
      <c r="J171" s="48"/>
    </row>
    <row r="172" spans="1:10" ht="25.5" customHeight="1" hidden="1">
      <c r="A172" s="5"/>
      <c r="B172" s="53" t="s">
        <v>8</v>
      </c>
      <c r="C172" s="54"/>
      <c r="D172" s="5"/>
      <c r="E172" s="26">
        <f>SUM(E165:E171)</f>
        <v>166.3</v>
      </c>
      <c r="F172" s="26">
        <f>SUM(F165:F171)</f>
        <v>96.5</v>
      </c>
      <c r="G172" s="26">
        <f>SUM(G165:G171)</f>
        <v>69.8</v>
      </c>
      <c r="H172" s="26">
        <f>SUM(H165:H171)</f>
        <v>0</v>
      </c>
      <c r="I172" s="26">
        <f>SUM(I165:I171)</f>
        <v>0</v>
      </c>
      <c r="J172" s="4"/>
    </row>
    <row r="173" spans="1:10" ht="25.5" customHeight="1">
      <c r="A173" s="47">
        <v>28</v>
      </c>
      <c r="B173" s="57" t="s">
        <v>84</v>
      </c>
      <c r="C173" s="47" t="s">
        <v>35</v>
      </c>
      <c r="D173" s="5" t="s">
        <v>5</v>
      </c>
      <c r="E173" s="26">
        <f>SUM(F173:I173)</f>
        <v>206000</v>
      </c>
      <c r="F173" s="26">
        <v>0</v>
      </c>
      <c r="G173" s="26">
        <v>0</v>
      </c>
      <c r="H173" s="26">
        <v>0</v>
      </c>
      <c r="I173" s="26">
        <v>206000</v>
      </c>
      <c r="J173" s="47" t="s">
        <v>85</v>
      </c>
    </row>
    <row r="174" spans="1:10" ht="149.25" customHeight="1">
      <c r="A174" s="48"/>
      <c r="B174" s="82"/>
      <c r="C174" s="48"/>
      <c r="D174" s="5" t="s">
        <v>6</v>
      </c>
      <c r="E174" s="27">
        <f>SUM(F174:I174)</f>
        <v>150000</v>
      </c>
      <c r="F174" s="27">
        <v>0</v>
      </c>
      <c r="G174" s="27">
        <v>0</v>
      </c>
      <c r="H174" s="27">
        <v>0</v>
      </c>
      <c r="I174" s="27">
        <v>150000</v>
      </c>
      <c r="J174" s="48"/>
    </row>
    <row r="175" spans="1:10" ht="25.5" customHeight="1" hidden="1">
      <c r="A175" s="5"/>
      <c r="B175" s="53" t="s">
        <v>8</v>
      </c>
      <c r="C175" s="54"/>
      <c r="D175" s="5"/>
      <c r="E175" s="26">
        <f>SUM(E173:E174)</f>
        <v>356000</v>
      </c>
      <c r="F175" s="26">
        <f>SUM(F173:F174)</f>
        <v>0</v>
      </c>
      <c r="G175" s="26">
        <f>SUM(G173:G174)</f>
        <v>0</v>
      </c>
      <c r="H175" s="26">
        <f>SUM(H173:H174)</f>
        <v>0</v>
      </c>
      <c r="I175" s="26">
        <f>SUM(I173:I174)</f>
        <v>356000</v>
      </c>
      <c r="J175" s="4"/>
    </row>
    <row r="176" spans="1:10" ht="16.5" customHeight="1">
      <c r="A176" s="47">
        <v>29</v>
      </c>
      <c r="B176" s="47" t="s">
        <v>86</v>
      </c>
      <c r="C176" s="47" t="s">
        <v>35</v>
      </c>
      <c r="D176" s="5" t="s">
        <v>7</v>
      </c>
      <c r="E176" s="26">
        <f>SUM(F176:I176)</f>
        <v>216000</v>
      </c>
      <c r="F176" s="26">
        <v>0</v>
      </c>
      <c r="G176" s="26">
        <v>0</v>
      </c>
      <c r="H176" s="26">
        <v>0</v>
      </c>
      <c r="I176" s="26">
        <v>216000</v>
      </c>
      <c r="J176" s="47" t="s">
        <v>87</v>
      </c>
    </row>
    <row r="177" spans="1:10" ht="25.5" customHeight="1">
      <c r="A177" s="51"/>
      <c r="B177" s="61"/>
      <c r="C177" s="51"/>
      <c r="D177" s="41" t="s">
        <v>36</v>
      </c>
      <c r="E177" s="29">
        <f aca="true" t="shared" si="12" ref="E177:E182">SUM(F177:I177)</f>
        <v>233440</v>
      </c>
      <c r="F177" s="29">
        <v>0</v>
      </c>
      <c r="G177" s="29">
        <v>0</v>
      </c>
      <c r="H177" s="29">
        <v>0</v>
      </c>
      <c r="I177" s="29">
        <v>233440</v>
      </c>
      <c r="J177" s="51"/>
    </row>
    <row r="178" spans="1:10" ht="25.5" customHeight="1">
      <c r="A178" s="51"/>
      <c r="B178" s="61"/>
      <c r="C178" s="51"/>
      <c r="D178" s="9" t="s">
        <v>37</v>
      </c>
      <c r="E178" s="26">
        <f t="shared" si="12"/>
        <v>150000</v>
      </c>
      <c r="F178" s="26">
        <v>0</v>
      </c>
      <c r="G178" s="26">
        <v>0</v>
      </c>
      <c r="H178" s="26">
        <v>0</v>
      </c>
      <c r="I178" s="26">
        <v>150000</v>
      </c>
      <c r="J178" s="51"/>
    </row>
    <row r="179" spans="1:10" ht="25.5" customHeight="1">
      <c r="A179" s="51"/>
      <c r="B179" s="61"/>
      <c r="C179" s="51"/>
      <c r="D179" s="9" t="s">
        <v>38</v>
      </c>
      <c r="E179" s="26">
        <f t="shared" si="12"/>
        <v>200000</v>
      </c>
      <c r="F179" s="26">
        <v>0</v>
      </c>
      <c r="G179" s="26">
        <v>0</v>
      </c>
      <c r="H179" s="26">
        <v>0</v>
      </c>
      <c r="I179" s="26">
        <v>200000</v>
      </c>
      <c r="J179" s="51"/>
    </row>
    <row r="180" spans="1:10" ht="25.5" customHeight="1">
      <c r="A180" s="51"/>
      <c r="B180" s="61"/>
      <c r="C180" s="51"/>
      <c r="D180" s="9" t="s">
        <v>39</v>
      </c>
      <c r="E180" s="26">
        <f t="shared" si="12"/>
        <v>200000</v>
      </c>
      <c r="F180" s="26">
        <v>0</v>
      </c>
      <c r="G180" s="26">
        <v>0</v>
      </c>
      <c r="H180" s="26">
        <v>0</v>
      </c>
      <c r="I180" s="26">
        <v>200000</v>
      </c>
      <c r="J180" s="51"/>
    </row>
    <row r="181" spans="1:10" ht="25.5" customHeight="1">
      <c r="A181" s="51"/>
      <c r="B181" s="61"/>
      <c r="C181" s="51"/>
      <c r="D181" s="9" t="s">
        <v>40</v>
      </c>
      <c r="E181" s="26">
        <f t="shared" si="12"/>
        <v>200000</v>
      </c>
      <c r="F181" s="26">
        <v>0</v>
      </c>
      <c r="G181" s="26">
        <v>0</v>
      </c>
      <c r="H181" s="26">
        <v>0</v>
      </c>
      <c r="I181" s="26">
        <v>200000</v>
      </c>
      <c r="J181" s="51"/>
    </row>
    <row r="182" spans="1:10" ht="25.5" customHeight="1">
      <c r="A182" s="48"/>
      <c r="B182" s="62"/>
      <c r="C182" s="48"/>
      <c r="D182" s="9" t="s">
        <v>41</v>
      </c>
      <c r="E182" s="26">
        <f t="shared" si="12"/>
        <v>200000</v>
      </c>
      <c r="F182" s="26">
        <v>0</v>
      </c>
      <c r="G182" s="26">
        <v>0</v>
      </c>
      <c r="H182" s="26">
        <v>0</v>
      </c>
      <c r="I182" s="26">
        <v>200000</v>
      </c>
      <c r="J182" s="48"/>
    </row>
    <row r="183" spans="1:10" ht="25.5" customHeight="1" hidden="1">
      <c r="A183" s="5"/>
      <c r="B183" s="53" t="s">
        <v>8</v>
      </c>
      <c r="C183" s="54"/>
      <c r="D183" s="5"/>
      <c r="E183" s="26">
        <f>SUM(E176:E182)</f>
        <v>1399440</v>
      </c>
      <c r="F183" s="26">
        <f>SUM(F176:F182)</f>
        <v>0</v>
      </c>
      <c r="G183" s="26">
        <f>SUM(G176:G182)</f>
        <v>0</v>
      </c>
      <c r="H183" s="26">
        <f>SUM(H176:H182)</f>
        <v>0</v>
      </c>
      <c r="I183" s="26">
        <f>SUM(I176:I182)</f>
        <v>1399440</v>
      </c>
      <c r="J183" s="4"/>
    </row>
    <row r="184" spans="1:10" ht="25.5" customHeight="1">
      <c r="A184" s="47">
        <v>30</v>
      </c>
      <c r="B184" s="57" t="s">
        <v>88</v>
      </c>
      <c r="C184" s="47" t="s">
        <v>35</v>
      </c>
      <c r="D184" s="5" t="s">
        <v>5</v>
      </c>
      <c r="E184" s="26">
        <f>SUM(F184:I184)</f>
        <v>2528</v>
      </c>
      <c r="F184" s="26">
        <v>502</v>
      </c>
      <c r="G184" s="26">
        <v>2026</v>
      </c>
      <c r="H184" s="26">
        <v>0</v>
      </c>
      <c r="I184" s="26">
        <v>0</v>
      </c>
      <c r="J184" s="47" t="s">
        <v>89</v>
      </c>
    </row>
    <row r="185" spans="1:10" ht="163.5" customHeight="1">
      <c r="A185" s="48"/>
      <c r="B185" s="82"/>
      <c r="C185" s="48"/>
      <c r="D185" s="5" t="s">
        <v>6</v>
      </c>
      <c r="E185" s="27">
        <f>SUM(F185:I185)</f>
        <v>1500</v>
      </c>
      <c r="F185" s="27">
        <v>1000</v>
      </c>
      <c r="G185" s="27">
        <v>500</v>
      </c>
      <c r="H185" s="27">
        <v>0</v>
      </c>
      <c r="I185" s="27">
        <v>0</v>
      </c>
      <c r="J185" s="48"/>
    </row>
    <row r="186" spans="1:10" ht="18" customHeight="1" hidden="1">
      <c r="A186" s="5"/>
      <c r="B186" s="53" t="s">
        <v>8</v>
      </c>
      <c r="C186" s="54"/>
      <c r="D186" s="5"/>
      <c r="E186" s="26">
        <f>SUM(E184:E185)</f>
        <v>4028</v>
      </c>
      <c r="F186" s="26">
        <f>SUM(F184:F185)</f>
        <v>1502</v>
      </c>
      <c r="G186" s="26">
        <f>SUM(G184:G185)</f>
        <v>2526</v>
      </c>
      <c r="H186" s="26">
        <f>SUM(H184:H185)</f>
        <v>0</v>
      </c>
      <c r="I186" s="26">
        <f>SUM(I184:I185)</f>
        <v>0</v>
      </c>
      <c r="J186" s="4"/>
    </row>
    <row r="187" spans="1:10" ht="25.5" customHeight="1">
      <c r="A187" s="47">
        <v>31</v>
      </c>
      <c r="B187" s="57" t="s">
        <v>90</v>
      </c>
      <c r="C187" s="47" t="s">
        <v>35</v>
      </c>
      <c r="D187" s="5" t="s">
        <v>7</v>
      </c>
      <c r="E187" s="26">
        <f>SUM(F187:I187)</f>
        <v>7497.1</v>
      </c>
      <c r="F187" s="26">
        <v>1394.5</v>
      </c>
      <c r="G187" s="26">
        <v>6102.6</v>
      </c>
      <c r="H187" s="26">
        <v>0</v>
      </c>
      <c r="I187" s="26">
        <v>0</v>
      </c>
      <c r="J187" s="47" t="s">
        <v>91</v>
      </c>
    </row>
    <row r="188" spans="1:10" ht="25.5" customHeight="1">
      <c r="A188" s="51"/>
      <c r="B188" s="58"/>
      <c r="C188" s="51"/>
      <c r="D188" s="9" t="s">
        <v>36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51"/>
    </row>
    <row r="189" spans="1:10" ht="25.5" customHeight="1">
      <c r="A189" s="51"/>
      <c r="B189" s="58"/>
      <c r="C189" s="51"/>
      <c r="D189" s="9" t="s">
        <v>37</v>
      </c>
      <c r="E189" s="26">
        <f>SUM(F189:I189)</f>
        <v>0</v>
      </c>
      <c r="F189" s="26">
        <v>0</v>
      </c>
      <c r="G189" s="26">
        <v>0</v>
      </c>
      <c r="H189" s="26">
        <v>0</v>
      </c>
      <c r="I189" s="26">
        <v>0</v>
      </c>
      <c r="J189" s="51"/>
    </row>
    <row r="190" spans="1:10" ht="25.5" customHeight="1">
      <c r="A190" s="51"/>
      <c r="B190" s="58"/>
      <c r="C190" s="51"/>
      <c r="D190" s="9" t="s">
        <v>38</v>
      </c>
      <c r="E190" s="26">
        <f>SUM(F190:I190)</f>
        <v>0</v>
      </c>
      <c r="F190" s="26">
        <v>0</v>
      </c>
      <c r="G190" s="26">
        <v>0</v>
      </c>
      <c r="H190" s="26">
        <v>0</v>
      </c>
      <c r="I190" s="26">
        <v>0</v>
      </c>
      <c r="J190" s="51"/>
    </row>
    <row r="191" spans="1:10" ht="25.5" customHeight="1">
      <c r="A191" s="51"/>
      <c r="B191" s="58"/>
      <c r="C191" s="51"/>
      <c r="D191" s="9" t="s">
        <v>39</v>
      </c>
      <c r="E191" s="26">
        <f>SUM(F191:I191)</f>
        <v>0</v>
      </c>
      <c r="F191" s="26">
        <v>0</v>
      </c>
      <c r="G191" s="26">
        <v>0</v>
      </c>
      <c r="H191" s="26">
        <v>0</v>
      </c>
      <c r="I191" s="26">
        <v>0</v>
      </c>
      <c r="J191" s="51"/>
    </row>
    <row r="192" spans="1:10" ht="25.5" customHeight="1">
      <c r="A192" s="51"/>
      <c r="B192" s="58"/>
      <c r="C192" s="51"/>
      <c r="D192" s="9" t="s">
        <v>40</v>
      </c>
      <c r="E192" s="26">
        <f>SUM(F192:I192)</f>
        <v>0</v>
      </c>
      <c r="F192" s="26">
        <v>0</v>
      </c>
      <c r="G192" s="26">
        <v>0</v>
      </c>
      <c r="H192" s="26">
        <v>0</v>
      </c>
      <c r="I192" s="26">
        <v>0</v>
      </c>
      <c r="J192" s="51"/>
    </row>
    <row r="193" spans="1:10" ht="39" customHeight="1">
      <c r="A193" s="48"/>
      <c r="B193" s="82"/>
      <c r="C193" s="48"/>
      <c r="D193" s="5" t="s">
        <v>41</v>
      </c>
      <c r="E193" s="27">
        <f>SUM(F193:I193)</f>
        <v>0</v>
      </c>
      <c r="F193" s="27">
        <v>0</v>
      </c>
      <c r="G193" s="27">
        <v>0</v>
      </c>
      <c r="H193" s="27">
        <v>0</v>
      </c>
      <c r="I193" s="27">
        <v>0</v>
      </c>
      <c r="J193" s="48"/>
    </row>
    <row r="194" spans="1:10" ht="25.5" customHeight="1" hidden="1">
      <c r="A194" s="5"/>
      <c r="B194" s="53" t="s">
        <v>8</v>
      </c>
      <c r="C194" s="54"/>
      <c r="D194" s="5"/>
      <c r="E194" s="26">
        <f>SUM(E187:E193)</f>
        <v>7497.1</v>
      </c>
      <c r="F194" s="26">
        <f>SUM(F187:F193)</f>
        <v>1394.5</v>
      </c>
      <c r="G194" s="26">
        <f>SUM(G187:G193)</f>
        <v>6102.6</v>
      </c>
      <c r="H194" s="26">
        <f>SUM(H187:H193)</f>
        <v>0</v>
      </c>
      <c r="I194" s="26">
        <f>SUM(I187:I193)</f>
        <v>0</v>
      </c>
      <c r="J194" s="4"/>
    </row>
    <row r="195" spans="1:10" ht="25.5" customHeight="1">
      <c r="A195" s="47">
        <v>32</v>
      </c>
      <c r="B195" s="57" t="s">
        <v>106</v>
      </c>
      <c r="C195" s="47" t="s">
        <v>35</v>
      </c>
      <c r="D195" s="41" t="s">
        <v>36</v>
      </c>
      <c r="E195" s="29">
        <f>SUM(F195:I195)</f>
        <v>2618.6</v>
      </c>
      <c r="F195" s="29">
        <v>2332.9</v>
      </c>
      <c r="G195" s="29">
        <v>47.6</v>
      </c>
      <c r="H195" s="29">
        <v>0</v>
      </c>
      <c r="I195" s="29">
        <v>238.1</v>
      </c>
      <c r="J195" s="47" t="s">
        <v>102</v>
      </c>
    </row>
    <row r="196" spans="1:10" ht="25.5" customHeight="1">
      <c r="A196" s="51"/>
      <c r="B196" s="58"/>
      <c r="C196" s="51"/>
      <c r="D196" s="41" t="s">
        <v>37</v>
      </c>
      <c r="E196" s="29">
        <f aca="true" t="shared" si="13" ref="E196:E218">SUM(F196:I196)</f>
        <v>2618.6</v>
      </c>
      <c r="F196" s="29">
        <v>2332.9</v>
      </c>
      <c r="G196" s="29">
        <v>47.6</v>
      </c>
      <c r="H196" s="29">
        <v>0</v>
      </c>
      <c r="I196" s="29">
        <v>238.1</v>
      </c>
      <c r="J196" s="51"/>
    </row>
    <row r="197" spans="1:10" ht="25.5" customHeight="1">
      <c r="A197" s="51"/>
      <c r="B197" s="58"/>
      <c r="C197" s="51"/>
      <c r="D197" s="9" t="s">
        <v>38</v>
      </c>
      <c r="E197" s="26">
        <f t="shared" si="13"/>
        <v>0</v>
      </c>
      <c r="F197" s="26">
        <v>0</v>
      </c>
      <c r="G197" s="26">
        <v>0</v>
      </c>
      <c r="H197" s="26">
        <v>0</v>
      </c>
      <c r="I197" s="26">
        <v>0</v>
      </c>
      <c r="J197" s="51"/>
    </row>
    <row r="198" spans="1:10" ht="25.5" customHeight="1">
      <c r="A198" s="51"/>
      <c r="B198" s="58"/>
      <c r="C198" s="51"/>
      <c r="D198" s="9" t="s">
        <v>39</v>
      </c>
      <c r="E198" s="26">
        <f t="shared" si="13"/>
        <v>0</v>
      </c>
      <c r="F198" s="26">
        <v>0</v>
      </c>
      <c r="G198" s="26">
        <v>0</v>
      </c>
      <c r="H198" s="26">
        <v>0</v>
      </c>
      <c r="I198" s="26">
        <v>0</v>
      </c>
      <c r="J198" s="51"/>
    </row>
    <row r="199" spans="1:10" ht="25.5" customHeight="1">
      <c r="A199" s="51"/>
      <c r="B199" s="58"/>
      <c r="C199" s="51"/>
      <c r="D199" s="9" t="s">
        <v>40</v>
      </c>
      <c r="E199" s="26">
        <f t="shared" si="13"/>
        <v>0</v>
      </c>
      <c r="F199" s="26">
        <v>0</v>
      </c>
      <c r="G199" s="26">
        <v>0</v>
      </c>
      <c r="H199" s="26">
        <v>0</v>
      </c>
      <c r="I199" s="26">
        <v>0</v>
      </c>
      <c r="J199" s="51"/>
    </row>
    <row r="200" spans="1:10" ht="25.5" customHeight="1">
      <c r="A200" s="51"/>
      <c r="B200" s="58"/>
      <c r="C200" s="51"/>
      <c r="D200" s="5" t="s">
        <v>41</v>
      </c>
      <c r="E200" s="26">
        <f t="shared" si="13"/>
        <v>0</v>
      </c>
      <c r="F200" s="26">
        <v>0</v>
      </c>
      <c r="G200" s="26">
        <v>0</v>
      </c>
      <c r="H200" s="26">
        <v>0</v>
      </c>
      <c r="I200" s="26">
        <v>0</v>
      </c>
      <c r="J200" s="48"/>
    </row>
    <row r="201" spans="1:10" ht="25.5" customHeight="1">
      <c r="A201" s="47">
        <v>33</v>
      </c>
      <c r="B201" s="47" t="s">
        <v>107</v>
      </c>
      <c r="C201" s="47" t="s">
        <v>35</v>
      </c>
      <c r="D201" s="41" t="s">
        <v>36</v>
      </c>
      <c r="E201" s="29">
        <f t="shared" si="13"/>
        <v>50501.5</v>
      </c>
      <c r="F201" s="29">
        <v>23069.3</v>
      </c>
      <c r="G201" s="29">
        <v>3755.5</v>
      </c>
      <c r="H201" s="29">
        <v>0</v>
      </c>
      <c r="I201" s="46">
        <v>23676.7</v>
      </c>
      <c r="J201" s="47" t="s">
        <v>101</v>
      </c>
    </row>
    <row r="202" spans="1:10" ht="25.5" customHeight="1">
      <c r="A202" s="51"/>
      <c r="B202" s="51"/>
      <c r="C202" s="51"/>
      <c r="D202" s="41" t="s">
        <v>37</v>
      </c>
      <c r="E202" s="29">
        <f t="shared" si="13"/>
        <v>50501.5</v>
      </c>
      <c r="F202" s="29">
        <v>23069.3</v>
      </c>
      <c r="G202" s="29">
        <v>3755.5</v>
      </c>
      <c r="H202" s="29">
        <v>0</v>
      </c>
      <c r="I202" s="46">
        <v>23676.7</v>
      </c>
      <c r="J202" s="51"/>
    </row>
    <row r="203" spans="1:10" ht="25.5" customHeight="1">
      <c r="A203" s="51"/>
      <c r="B203" s="51"/>
      <c r="C203" s="51"/>
      <c r="D203" s="41" t="s">
        <v>38</v>
      </c>
      <c r="E203" s="29">
        <f t="shared" si="13"/>
        <v>0</v>
      </c>
      <c r="F203" s="29">
        <v>0</v>
      </c>
      <c r="G203" s="29">
        <v>0</v>
      </c>
      <c r="H203" s="29">
        <v>0</v>
      </c>
      <c r="I203" s="29">
        <v>0</v>
      </c>
      <c r="J203" s="51"/>
    </row>
    <row r="204" spans="1:10" ht="25.5" customHeight="1">
      <c r="A204" s="51"/>
      <c r="B204" s="51"/>
      <c r="C204" s="51"/>
      <c r="D204" s="9" t="s">
        <v>39</v>
      </c>
      <c r="E204" s="26">
        <f t="shared" si="13"/>
        <v>0</v>
      </c>
      <c r="F204" s="26">
        <v>0</v>
      </c>
      <c r="G204" s="26">
        <v>0</v>
      </c>
      <c r="H204" s="26">
        <v>0</v>
      </c>
      <c r="I204" s="26">
        <v>0</v>
      </c>
      <c r="J204" s="51"/>
    </row>
    <row r="205" spans="1:10" ht="25.5" customHeight="1">
      <c r="A205" s="51"/>
      <c r="B205" s="51"/>
      <c r="C205" s="51"/>
      <c r="D205" s="9" t="s">
        <v>40</v>
      </c>
      <c r="E205" s="26">
        <f t="shared" si="13"/>
        <v>0</v>
      </c>
      <c r="F205" s="26">
        <v>0</v>
      </c>
      <c r="G205" s="26">
        <v>0</v>
      </c>
      <c r="H205" s="26">
        <v>0</v>
      </c>
      <c r="I205" s="26">
        <v>0</v>
      </c>
      <c r="J205" s="51"/>
    </row>
    <row r="206" spans="1:10" ht="25.5" customHeight="1">
      <c r="A206" s="48"/>
      <c r="B206" s="48"/>
      <c r="C206" s="48"/>
      <c r="D206" s="5" t="s">
        <v>41</v>
      </c>
      <c r="E206" s="26">
        <f t="shared" si="13"/>
        <v>0</v>
      </c>
      <c r="F206" s="26">
        <v>0</v>
      </c>
      <c r="G206" s="26">
        <v>0</v>
      </c>
      <c r="H206" s="26">
        <v>0</v>
      </c>
      <c r="I206" s="26">
        <v>0</v>
      </c>
      <c r="J206" s="48"/>
    </row>
    <row r="207" spans="1:10" ht="25.5" customHeight="1">
      <c r="A207" s="47">
        <v>34</v>
      </c>
      <c r="B207" s="47" t="s">
        <v>100</v>
      </c>
      <c r="C207" s="47" t="s">
        <v>35</v>
      </c>
      <c r="D207" s="41" t="s">
        <v>36</v>
      </c>
      <c r="E207" s="29">
        <f t="shared" si="13"/>
        <v>7844.3</v>
      </c>
      <c r="F207" s="29">
        <v>6746.1</v>
      </c>
      <c r="G207" s="29">
        <v>1098.2</v>
      </c>
      <c r="H207" s="29">
        <v>0</v>
      </c>
      <c r="I207" s="29">
        <v>0</v>
      </c>
      <c r="J207" s="47" t="s">
        <v>91</v>
      </c>
    </row>
    <row r="208" spans="1:10" ht="25.5" customHeight="1">
      <c r="A208" s="51"/>
      <c r="B208" s="51"/>
      <c r="C208" s="51"/>
      <c r="D208" s="41" t="s">
        <v>37</v>
      </c>
      <c r="E208" s="29">
        <f t="shared" si="13"/>
        <v>7844.3</v>
      </c>
      <c r="F208" s="29">
        <v>6746.1</v>
      </c>
      <c r="G208" s="29">
        <v>1098.2</v>
      </c>
      <c r="H208" s="29">
        <v>0</v>
      </c>
      <c r="I208" s="29">
        <v>0</v>
      </c>
      <c r="J208" s="51"/>
    </row>
    <row r="209" spans="1:10" ht="25.5" customHeight="1">
      <c r="A209" s="51"/>
      <c r="B209" s="51"/>
      <c r="C209" s="51"/>
      <c r="D209" s="41" t="s">
        <v>38</v>
      </c>
      <c r="E209" s="29">
        <f t="shared" si="13"/>
        <v>0</v>
      </c>
      <c r="F209" s="29">
        <v>0</v>
      </c>
      <c r="G209" s="29">
        <v>0</v>
      </c>
      <c r="H209" s="29">
        <v>0</v>
      </c>
      <c r="I209" s="29">
        <v>0</v>
      </c>
      <c r="J209" s="51"/>
    </row>
    <row r="210" spans="1:10" ht="25.5" customHeight="1">
      <c r="A210" s="51"/>
      <c r="B210" s="51"/>
      <c r="C210" s="51"/>
      <c r="D210" s="9" t="s">
        <v>39</v>
      </c>
      <c r="E210" s="26">
        <f t="shared" si="13"/>
        <v>0</v>
      </c>
      <c r="F210" s="26">
        <v>0</v>
      </c>
      <c r="G210" s="26">
        <v>0</v>
      </c>
      <c r="H210" s="26">
        <v>0</v>
      </c>
      <c r="I210" s="26">
        <v>0</v>
      </c>
      <c r="J210" s="51"/>
    </row>
    <row r="211" spans="1:10" ht="25.5" customHeight="1">
      <c r="A211" s="51"/>
      <c r="B211" s="51"/>
      <c r="C211" s="51"/>
      <c r="D211" s="9" t="s">
        <v>40</v>
      </c>
      <c r="E211" s="26">
        <f t="shared" si="13"/>
        <v>0</v>
      </c>
      <c r="F211" s="26">
        <v>0</v>
      </c>
      <c r="G211" s="26">
        <v>0</v>
      </c>
      <c r="H211" s="26">
        <v>0</v>
      </c>
      <c r="I211" s="26">
        <v>0</v>
      </c>
      <c r="J211" s="51"/>
    </row>
    <row r="212" spans="1:10" ht="25.5" customHeight="1">
      <c r="A212" s="51"/>
      <c r="B212" s="51"/>
      <c r="C212" s="51"/>
      <c r="D212" s="5" t="s">
        <v>41</v>
      </c>
      <c r="E212" s="26">
        <f t="shared" si="13"/>
        <v>0</v>
      </c>
      <c r="F212" s="26">
        <v>0</v>
      </c>
      <c r="G212" s="26">
        <v>0</v>
      </c>
      <c r="H212" s="26">
        <v>0</v>
      </c>
      <c r="I212" s="26">
        <v>0</v>
      </c>
      <c r="J212" s="48"/>
    </row>
    <row r="213" spans="1:10" ht="25.5" customHeight="1">
      <c r="A213" s="47">
        <v>35</v>
      </c>
      <c r="B213" s="47" t="s">
        <v>99</v>
      </c>
      <c r="C213" s="47" t="s">
        <v>35</v>
      </c>
      <c r="D213" s="41" t="s">
        <v>36</v>
      </c>
      <c r="E213" s="29">
        <f>SUM(F213:I213)</f>
        <v>2224.6</v>
      </c>
      <c r="F213" s="29">
        <v>1913.2</v>
      </c>
      <c r="G213" s="29">
        <v>311.4</v>
      </c>
      <c r="H213" s="29">
        <v>0</v>
      </c>
      <c r="I213" s="29">
        <v>0</v>
      </c>
      <c r="J213" s="47" t="s">
        <v>103</v>
      </c>
    </row>
    <row r="214" spans="1:10" ht="25.5" customHeight="1">
      <c r="A214" s="51"/>
      <c r="B214" s="51"/>
      <c r="C214" s="51"/>
      <c r="D214" s="41" t="s">
        <v>37</v>
      </c>
      <c r="E214" s="29">
        <f t="shared" si="13"/>
        <v>2224.6</v>
      </c>
      <c r="F214" s="29">
        <v>1913.2</v>
      </c>
      <c r="G214" s="29">
        <v>311.4</v>
      </c>
      <c r="H214" s="29">
        <v>0</v>
      </c>
      <c r="I214" s="29">
        <v>0</v>
      </c>
      <c r="J214" s="51"/>
    </row>
    <row r="215" spans="1:10" ht="25.5" customHeight="1">
      <c r="A215" s="51"/>
      <c r="B215" s="51"/>
      <c r="C215" s="51"/>
      <c r="D215" s="9" t="s">
        <v>38</v>
      </c>
      <c r="E215" s="26">
        <f>SUM(F215:I215)</f>
        <v>2224.6</v>
      </c>
      <c r="F215" s="26">
        <v>1913.2</v>
      </c>
      <c r="G215" s="26">
        <v>311.4</v>
      </c>
      <c r="H215" s="26">
        <v>0</v>
      </c>
      <c r="I215" s="26">
        <v>0</v>
      </c>
      <c r="J215" s="51"/>
    </row>
    <row r="216" spans="1:10" ht="18" customHeight="1">
      <c r="A216" s="51"/>
      <c r="B216" s="51"/>
      <c r="C216" s="51"/>
      <c r="D216" s="9" t="s">
        <v>39</v>
      </c>
      <c r="E216" s="26">
        <f t="shared" si="13"/>
        <v>0</v>
      </c>
      <c r="F216" s="26">
        <v>0</v>
      </c>
      <c r="G216" s="26">
        <v>0</v>
      </c>
      <c r="H216" s="26">
        <v>0</v>
      </c>
      <c r="I216" s="26">
        <v>0</v>
      </c>
      <c r="J216" s="51"/>
    </row>
    <row r="217" spans="1:10" ht="25.5" customHeight="1">
      <c r="A217" s="51"/>
      <c r="B217" s="51"/>
      <c r="C217" s="51"/>
      <c r="D217" s="9" t="s">
        <v>40</v>
      </c>
      <c r="E217" s="26">
        <f t="shared" si="13"/>
        <v>0</v>
      </c>
      <c r="F217" s="26">
        <v>0</v>
      </c>
      <c r="G217" s="26">
        <v>0</v>
      </c>
      <c r="H217" s="26">
        <v>0</v>
      </c>
      <c r="I217" s="26">
        <v>0</v>
      </c>
      <c r="J217" s="51"/>
    </row>
    <row r="218" spans="1:10" ht="25.5" customHeight="1">
      <c r="A218" s="51"/>
      <c r="B218" s="51"/>
      <c r="C218" s="51"/>
      <c r="D218" s="5" t="s">
        <v>41</v>
      </c>
      <c r="E218" s="26">
        <f t="shared" si="13"/>
        <v>0</v>
      </c>
      <c r="F218" s="26">
        <v>0</v>
      </c>
      <c r="G218" s="26">
        <v>0</v>
      </c>
      <c r="H218" s="26">
        <v>0</v>
      </c>
      <c r="I218" s="26">
        <v>0</v>
      </c>
      <c r="J218" s="48"/>
    </row>
    <row r="219" spans="1:10" ht="30" customHeight="1">
      <c r="A219" s="60"/>
      <c r="B219" s="60" t="s">
        <v>17</v>
      </c>
      <c r="C219" s="60"/>
      <c r="D219" s="5" t="s">
        <v>5</v>
      </c>
      <c r="E219" s="40">
        <v>290849</v>
      </c>
      <c r="F219" s="40">
        <f>F18+F63+F31+F107+F104+F118+F129+F140+F151+F151+F162+F173+F184</f>
        <v>50039</v>
      </c>
      <c r="G219" s="40">
        <f>G18+G63+G31+G107+G104+G118+G129+G140+G151+G151+G162+G173+G184</f>
        <v>11407</v>
      </c>
      <c r="H219" s="40">
        <f>H18+H63+H31+H107+H104+H118+H129+H140+H151+H151+H162+H173+H184</f>
        <v>0</v>
      </c>
      <c r="I219" s="40">
        <v>229403</v>
      </c>
      <c r="J219" s="63"/>
    </row>
    <row r="220" spans="1:10" ht="30" customHeight="1">
      <c r="A220" s="60"/>
      <c r="B220" s="60"/>
      <c r="C220" s="60"/>
      <c r="D220" s="5" t="s">
        <v>6</v>
      </c>
      <c r="E220" s="40">
        <f>E19+E64+E32+E105+E108+E119+E130+E141+E152+E163+E174+E185</f>
        <v>242568</v>
      </c>
      <c r="F220" s="40">
        <f>F19+F64+F32+F105+F108+F119+F130+F141+F152+F163+F174+F185</f>
        <v>65072</v>
      </c>
      <c r="G220" s="40">
        <f>G19+G64+G32+G105+G108+G119+G130+G141+G152+G163+G174+G185</f>
        <v>10886</v>
      </c>
      <c r="H220" s="40">
        <f>H19+H64+H32+H105+H108+H119+H130+H141+H152+H163+H174+H185</f>
        <v>0</v>
      </c>
      <c r="I220" s="40">
        <f>I19+I64+I32+I105+I108+I119+I130+I141+I152+I163+I174+I185</f>
        <v>166610</v>
      </c>
      <c r="J220" s="63"/>
    </row>
    <row r="221" spans="1:10" ht="30" customHeight="1">
      <c r="A221" s="60"/>
      <c r="B221" s="60"/>
      <c r="C221" s="60"/>
      <c r="D221" s="5" t="s">
        <v>7</v>
      </c>
      <c r="E221" s="40">
        <f>E21+E23+E34+E66+E74+E82+E110+E121+E132+E143+E154+E165+E176+E187</f>
        <v>293212.07999999996</v>
      </c>
      <c r="F221" s="40">
        <f>F21+F23+F34+F66+F74+F82+F110+F121+F132+F143+F154+F165+F176+F187</f>
        <v>59050.28</v>
      </c>
      <c r="G221" s="40">
        <f>G21+G23+G34+G66+G74+G82+G110+G121+G132+G143+G154+G165+G176+G187</f>
        <v>17191.8</v>
      </c>
      <c r="H221" s="40">
        <f>H21+H23+H34+H66+H74+H82+H110+H121+H132+H143+H154+H165+H176+H187</f>
        <v>0</v>
      </c>
      <c r="I221" s="40">
        <f>I21+I23+I34+I66+I74+I82+I110+I121+I132+I143+I154+I165+I176+I187</f>
        <v>216970</v>
      </c>
      <c r="J221" s="63"/>
    </row>
    <row r="222" spans="1:10" ht="30" customHeight="1">
      <c r="A222" s="60"/>
      <c r="B222" s="60"/>
      <c r="C222" s="60"/>
      <c r="D222" s="5" t="s">
        <v>36</v>
      </c>
      <c r="E222" s="40">
        <f>E24+E35+E42+E49+E56+E67+E75+E83+E90+E97+E111+E122+E133+E144+E155+E166+E177+E188+E195+E201+E207+E213</f>
        <v>367933.19999999995</v>
      </c>
      <c r="F222" s="40">
        <f>F24+F35+F42+F49+F56+F67+F75+F83+F90+F97+F111+F122+F133+F144+F155+F166+F177+F188+F195+F201+F207+F213</f>
        <v>97528.20000000001</v>
      </c>
      <c r="G222" s="40">
        <f>G24+G35+G42+G49+G56+G67+G75+G83+G90+G97+G111+G122+G133+G144+G155+G166+G177+G188+G195+G201+G207+G213</f>
        <v>13050.200000000003</v>
      </c>
      <c r="H222" s="40">
        <f>H24+H35+H42+H49+H56+H67+H75+H83+H90+H97+H111+H122+H133+H144+H155+H166+H177+H188+H195+H201+H207+H213</f>
        <v>0</v>
      </c>
      <c r="I222" s="40">
        <f>I24+I35+I42+I49+I56+I67+I75+I83+I90+I97+I111+I122+I133+I144+I155+I166+I177+I188+I195+I201+I207+I213</f>
        <v>257354.80000000002</v>
      </c>
      <c r="J222" s="63"/>
    </row>
    <row r="223" spans="1:10" ht="30" customHeight="1">
      <c r="A223" s="60"/>
      <c r="B223" s="60"/>
      <c r="C223" s="60"/>
      <c r="D223" s="5" t="s">
        <v>37</v>
      </c>
      <c r="E223" s="40">
        <f aca="true" t="shared" si="14" ref="E223:G228">E25+E36+E43+E50+E57+E68+E76+E84+E91+E98+E112+E123+E134+E145+E156+E167+E178+E189+E196+E202+E208+E214</f>
        <v>302420.3</v>
      </c>
      <c r="F223" s="40">
        <f t="shared" si="14"/>
        <v>112414.79999999999</v>
      </c>
      <c r="G223" s="40">
        <f t="shared" si="14"/>
        <v>14590.7</v>
      </c>
      <c r="H223" s="40">
        <f>H25+H36+H43+H50+H57+H68+H76+H84+H91+H98+H112+H123+H134+H145+H156+H167+H178+H189</f>
        <v>0</v>
      </c>
      <c r="I223" s="40">
        <f>I25+I36+I43+I50+I57+I68+I76+I84+I91+I98+I112+I123+I134+I145+I156+I167+I178+I189+I196+I202+I208+I214</f>
        <v>175414.80000000002</v>
      </c>
      <c r="J223" s="63"/>
    </row>
    <row r="224" spans="1:10" ht="30" customHeight="1">
      <c r="A224" s="60"/>
      <c r="B224" s="60"/>
      <c r="C224" s="60"/>
      <c r="D224" s="5" t="s">
        <v>38</v>
      </c>
      <c r="E224" s="40">
        <f t="shared" si="14"/>
        <v>257147.6</v>
      </c>
      <c r="F224" s="40">
        <f t="shared" si="14"/>
        <v>47253.2</v>
      </c>
      <c r="G224" s="40">
        <f t="shared" si="14"/>
        <v>9444.4</v>
      </c>
      <c r="H224" s="40">
        <f>H26+H37+H44+H51+H58+H69+H77+H85+H92+H99+H113+H124+H135+H146+H157+H168+H179+H190</f>
        <v>0</v>
      </c>
      <c r="I224" s="40">
        <f>I26+I37+I44+I51+I58+I69+I77+I85+I92+I99+I113+I124+I135+I146+I157+I168+I179+I190+I197+I203+I209+I215</f>
        <v>200450</v>
      </c>
      <c r="J224" s="63"/>
    </row>
    <row r="225" spans="1:10" ht="30" customHeight="1">
      <c r="A225" s="60"/>
      <c r="B225" s="60"/>
      <c r="C225" s="60"/>
      <c r="D225" s="5" t="s">
        <v>39</v>
      </c>
      <c r="E225" s="40">
        <f t="shared" si="14"/>
        <v>221393</v>
      </c>
      <c r="F225" s="40">
        <f t="shared" si="14"/>
        <v>12460</v>
      </c>
      <c r="G225" s="40">
        <f t="shared" si="14"/>
        <v>8483</v>
      </c>
      <c r="H225" s="40">
        <f>H27+H38+H45+H52+H59+H70+H78+H86+H93+H100+H114+H125+H136+H147+H158+H169+H180+H191</f>
        <v>0</v>
      </c>
      <c r="I225" s="40">
        <f>I27+I38+I45+I52+I59+I70+I78+I86+I93+I100+I114+I125+I136+I147+I158+I169+I180+I191+I198+I204+I210+I216</f>
        <v>200450</v>
      </c>
      <c r="J225" s="63"/>
    </row>
    <row r="226" spans="1:10" ht="30" customHeight="1">
      <c r="A226" s="60"/>
      <c r="B226" s="60"/>
      <c r="C226" s="60"/>
      <c r="D226" s="5" t="s">
        <v>40</v>
      </c>
      <c r="E226" s="40">
        <f t="shared" si="14"/>
        <v>206053</v>
      </c>
      <c r="F226" s="40">
        <f t="shared" si="14"/>
        <v>300</v>
      </c>
      <c r="G226" s="40">
        <f t="shared" si="14"/>
        <v>5303</v>
      </c>
      <c r="H226" s="40">
        <f aca="true" t="shared" si="15" ref="F226:H227">H28+H39+H46+H53+H60+H71+H79+H87+H94+H101+H115+H126+H137+H148+H159+H170+H181+H192</f>
        <v>0</v>
      </c>
      <c r="I226" s="40">
        <f>I28+I39+I46+I53+I60+I71+I79+I87+I94+I101+I115+I126+I137+I148+I159+I170+I181+I192+I199+I205+I211+I217</f>
        <v>200450</v>
      </c>
      <c r="J226" s="63"/>
    </row>
    <row r="227" spans="1:10" ht="30" customHeight="1">
      <c r="A227" s="60"/>
      <c r="B227" s="60"/>
      <c r="C227" s="60"/>
      <c r="D227" s="5" t="s">
        <v>41</v>
      </c>
      <c r="E227" s="40">
        <f t="shared" si="14"/>
        <v>207063</v>
      </c>
      <c r="F227" s="40">
        <f t="shared" si="15"/>
        <v>300</v>
      </c>
      <c r="G227" s="40">
        <f t="shared" si="15"/>
        <v>5763</v>
      </c>
      <c r="H227" s="40">
        <f t="shared" si="15"/>
        <v>0</v>
      </c>
      <c r="I227" s="40">
        <f>I29+I40+I47+I54+I61+I72+I80+I88+I95+I102+I116+I127+I138+I149+I160+I171+I182+I193+I200+I206+I212+I218</f>
        <v>201000</v>
      </c>
      <c r="J227" s="63"/>
    </row>
    <row r="228" spans="1:10" ht="81.75" customHeight="1" hidden="1">
      <c r="A228" s="7"/>
      <c r="B228" s="5" t="s">
        <v>17</v>
      </c>
      <c r="C228" s="5"/>
      <c r="D228" s="5" t="s">
        <v>46</v>
      </c>
      <c r="E228" s="27">
        <f t="shared" si="14"/>
        <v>2047023.4800000002</v>
      </c>
      <c r="F228" s="27">
        <f>SUM(F219:F227)</f>
        <v>444417.48</v>
      </c>
      <c r="G228" s="27">
        <f>SUM(G219:G227)</f>
        <v>96119.1</v>
      </c>
      <c r="H228" s="27">
        <f>SUM(H219:H227)</f>
        <v>0</v>
      </c>
      <c r="I228" s="27">
        <f>SUM(I219:I227)</f>
        <v>1848102.6</v>
      </c>
      <c r="J228" s="4"/>
    </row>
    <row r="229" spans="1:10" ht="31.5">
      <c r="A229" s="35"/>
      <c r="B229" s="35"/>
      <c r="C229" s="35"/>
      <c r="D229" s="38" t="s">
        <v>104</v>
      </c>
      <c r="E229" s="39">
        <f>SUM(E219:E227)</f>
        <v>2388639.1799999997</v>
      </c>
      <c r="F229" s="39">
        <f>SUM(F219:F227)</f>
        <v>444417.48</v>
      </c>
      <c r="G229" s="39">
        <f>SUM(G219:G227)</f>
        <v>96119.1</v>
      </c>
      <c r="H229" s="39">
        <f>SUM(H219:H227)</f>
        <v>0</v>
      </c>
      <c r="I229" s="39">
        <f>SUM(I219:I227)</f>
        <v>1848102.6</v>
      </c>
      <c r="J229" s="36"/>
    </row>
    <row r="230" ht="15">
      <c r="J230" s="37" t="s">
        <v>18</v>
      </c>
    </row>
    <row r="232" ht="15">
      <c r="G232" t="s">
        <v>11</v>
      </c>
    </row>
    <row r="235" ht="15">
      <c r="J235" s="6" t="s">
        <v>11</v>
      </c>
    </row>
  </sheetData>
  <sheetProtection/>
  <mergeCells count="187">
    <mergeCell ref="J207:J212"/>
    <mergeCell ref="J195:J200"/>
    <mergeCell ref="B213:B218"/>
    <mergeCell ref="C213:C218"/>
    <mergeCell ref="A213:A218"/>
    <mergeCell ref="J213:J218"/>
    <mergeCell ref="B201:B206"/>
    <mergeCell ref="C201:C206"/>
    <mergeCell ref="A201:A206"/>
    <mergeCell ref="J201:J206"/>
    <mergeCell ref="B195:B200"/>
    <mergeCell ref="A195:A200"/>
    <mergeCell ref="C195:C200"/>
    <mergeCell ref="B207:B212"/>
    <mergeCell ref="A207:A212"/>
    <mergeCell ref="C207:C212"/>
    <mergeCell ref="B194:C194"/>
    <mergeCell ref="B186:C186"/>
    <mergeCell ref="J184:J185"/>
    <mergeCell ref="A184:A185"/>
    <mergeCell ref="B187:B193"/>
    <mergeCell ref="A187:A193"/>
    <mergeCell ref="C187:C193"/>
    <mergeCell ref="J187:J193"/>
    <mergeCell ref="B176:B182"/>
    <mergeCell ref="C176:C182"/>
    <mergeCell ref="B183:C183"/>
    <mergeCell ref="A176:A182"/>
    <mergeCell ref="J176:J182"/>
    <mergeCell ref="B184:B185"/>
    <mergeCell ref="C184:C185"/>
    <mergeCell ref="B172:C172"/>
    <mergeCell ref="B173:B174"/>
    <mergeCell ref="C173:C174"/>
    <mergeCell ref="B175:C175"/>
    <mergeCell ref="A173:A174"/>
    <mergeCell ref="J173:J174"/>
    <mergeCell ref="B164:C164"/>
    <mergeCell ref="J162:J163"/>
    <mergeCell ref="A162:A163"/>
    <mergeCell ref="B165:B171"/>
    <mergeCell ref="C165:C171"/>
    <mergeCell ref="A165:A171"/>
    <mergeCell ref="J165:J171"/>
    <mergeCell ref="B161:C161"/>
    <mergeCell ref="C154:C160"/>
    <mergeCell ref="A154:A160"/>
    <mergeCell ref="J154:J160"/>
    <mergeCell ref="B162:B163"/>
    <mergeCell ref="C162:C163"/>
    <mergeCell ref="B151:B152"/>
    <mergeCell ref="C151:C152"/>
    <mergeCell ref="B153:C153"/>
    <mergeCell ref="A151:A152"/>
    <mergeCell ref="J151:J152"/>
    <mergeCell ref="B154:B160"/>
    <mergeCell ref="B142:C142"/>
    <mergeCell ref="A140:A141"/>
    <mergeCell ref="J140:J141"/>
    <mergeCell ref="B143:B149"/>
    <mergeCell ref="C143:C149"/>
    <mergeCell ref="B150:C150"/>
    <mergeCell ref="A143:A149"/>
    <mergeCell ref="J143:J149"/>
    <mergeCell ref="C132:C138"/>
    <mergeCell ref="B132:B138"/>
    <mergeCell ref="A132:A138"/>
    <mergeCell ref="J132:J138"/>
    <mergeCell ref="B139:C139"/>
    <mergeCell ref="B140:B141"/>
    <mergeCell ref="C140:C141"/>
    <mergeCell ref="B128:C128"/>
    <mergeCell ref="B129:B130"/>
    <mergeCell ref="C129:C130"/>
    <mergeCell ref="A129:A130"/>
    <mergeCell ref="B131:C131"/>
    <mergeCell ref="J129:J130"/>
    <mergeCell ref="B120:C120"/>
    <mergeCell ref="J118:J119"/>
    <mergeCell ref="B121:B127"/>
    <mergeCell ref="A121:A127"/>
    <mergeCell ref="C121:C127"/>
    <mergeCell ref="J121:J127"/>
    <mergeCell ref="B110:B116"/>
    <mergeCell ref="A110:A116"/>
    <mergeCell ref="C110:C116"/>
    <mergeCell ref="J110:J116"/>
    <mergeCell ref="B109:C109"/>
    <mergeCell ref="B118:B119"/>
    <mergeCell ref="A118:A119"/>
    <mergeCell ref="C118:C119"/>
    <mergeCell ref="A6:J6"/>
    <mergeCell ref="A66:A72"/>
    <mergeCell ref="B66:B72"/>
    <mergeCell ref="A74:A80"/>
    <mergeCell ref="B74:B80"/>
    <mergeCell ref="J42:J47"/>
    <mergeCell ref="A42:A47"/>
    <mergeCell ref="C34:C40"/>
    <mergeCell ref="D9:D14"/>
    <mergeCell ref="C23:C29"/>
    <mergeCell ref="J82:J88"/>
    <mergeCell ref="A56:A61"/>
    <mergeCell ref="B56:B61"/>
    <mergeCell ref="A49:A54"/>
    <mergeCell ref="J49:J54"/>
    <mergeCell ref="J56:J61"/>
    <mergeCell ref="J74:J80"/>
    <mergeCell ref="J66:J72"/>
    <mergeCell ref="B62:C62"/>
    <mergeCell ref="J219:J227"/>
    <mergeCell ref="B89:C89"/>
    <mergeCell ref="A90:A95"/>
    <mergeCell ref="B90:B95"/>
    <mergeCell ref="C90:C95"/>
    <mergeCell ref="E9:I9"/>
    <mergeCell ref="B30:C30"/>
    <mergeCell ref="A31:A32"/>
    <mergeCell ref="C56:C61"/>
    <mergeCell ref="B103:C103"/>
    <mergeCell ref="A219:A227"/>
    <mergeCell ref="B219:B227"/>
    <mergeCell ref="C219:C227"/>
    <mergeCell ref="C74:C80"/>
    <mergeCell ref="B81:C81"/>
    <mergeCell ref="B33:C33"/>
    <mergeCell ref="B42:B47"/>
    <mergeCell ref="C42:C47"/>
    <mergeCell ref="A34:A40"/>
    <mergeCell ref="B34:B40"/>
    <mergeCell ref="J34:J40"/>
    <mergeCell ref="B41:C41"/>
    <mergeCell ref="C31:C32"/>
    <mergeCell ref="J31:J32"/>
    <mergeCell ref="B22:C22"/>
    <mergeCell ref="I11:I14"/>
    <mergeCell ref="J18:J19"/>
    <mergeCell ref="B23:B29"/>
    <mergeCell ref="H1:J2"/>
    <mergeCell ref="B20:C20"/>
    <mergeCell ref="B9:B14"/>
    <mergeCell ref="A5:J5"/>
    <mergeCell ref="A7:J7"/>
    <mergeCell ref="A18:A19"/>
    <mergeCell ref="B18:B19"/>
    <mergeCell ref="C18:C19"/>
    <mergeCell ref="H3:J3"/>
    <mergeCell ref="J9:J14"/>
    <mergeCell ref="A97:A102"/>
    <mergeCell ref="B97:B102"/>
    <mergeCell ref="C97:C102"/>
    <mergeCell ref="B73:C73"/>
    <mergeCell ref="B48:C48"/>
    <mergeCell ref="E10:E14"/>
    <mergeCell ref="C9:C14"/>
    <mergeCell ref="A16:J17"/>
    <mergeCell ref="J23:J29"/>
    <mergeCell ref="B31:B32"/>
    <mergeCell ref="A9:A14"/>
    <mergeCell ref="A23:A29"/>
    <mergeCell ref="B49:B54"/>
    <mergeCell ref="C49:C54"/>
    <mergeCell ref="B55:C55"/>
    <mergeCell ref="F10:I10"/>
    <mergeCell ref="F11:F14"/>
    <mergeCell ref="G11:G14"/>
    <mergeCell ref="H11:H14"/>
    <mergeCell ref="B96:C96"/>
    <mergeCell ref="B63:B64"/>
    <mergeCell ref="A63:A64"/>
    <mergeCell ref="C63:C64"/>
    <mergeCell ref="J63:J64"/>
    <mergeCell ref="C66:C72"/>
    <mergeCell ref="A82:A88"/>
    <mergeCell ref="B82:B88"/>
    <mergeCell ref="C82:C88"/>
    <mergeCell ref="J90:J95"/>
    <mergeCell ref="B107:B108"/>
    <mergeCell ref="C107:C108"/>
    <mergeCell ref="J107:J108"/>
    <mergeCell ref="A107:A108"/>
    <mergeCell ref="J97:J102"/>
    <mergeCell ref="B104:B105"/>
    <mergeCell ref="C104:C105"/>
    <mergeCell ref="B106:C106"/>
    <mergeCell ref="J104:J105"/>
    <mergeCell ref="A104:A105"/>
  </mergeCells>
  <printOptions/>
  <pageMargins left="0.35" right="0.26" top="1.040625" bottom="0.36" header="0.79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2" t="s">
        <v>19</v>
      </c>
      <c r="C1" s="12"/>
      <c r="D1" s="16"/>
      <c r="E1" s="16"/>
    </row>
    <row r="2" spans="2:5" ht="15">
      <c r="B2" s="12" t="s">
        <v>20</v>
      </c>
      <c r="C2" s="12"/>
      <c r="D2" s="16"/>
      <c r="E2" s="16"/>
    </row>
    <row r="3" spans="2:5" ht="15">
      <c r="B3" s="13"/>
      <c r="C3" s="13"/>
      <c r="D3" s="17"/>
      <c r="E3" s="17"/>
    </row>
    <row r="4" spans="2:5" ht="60">
      <c r="B4" s="13" t="s">
        <v>21</v>
      </c>
      <c r="C4" s="13"/>
      <c r="D4" s="17"/>
      <c r="E4" s="17"/>
    </row>
    <row r="5" spans="2:5" ht="15">
      <c r="B5" s="13"/>
      <c r="C5" s="13"/>
      <c r="D5" s="17"/>
      <c r="E5" s="17"/>
    </row>
    <row r="6" spans="2:5" ht="30">
      <c r="B6" s="12" t="s">
        <v>22</v>
      </c>
      <c r="C6" s="12"/>
      <c r="D6" s="16"/>
      <c r="E6" s="16" t="s">
        <v>23</v>
      </c>
    </row>
    <row r="7" spans="2:5" ht="15.75" thickBot="1">
      <c r="B7" s="13"/>
      <c r="C7" s="13"/>
      <c r="D7" s="17"/>
      <c r="E7" s="17"/>
    </row>
    <row r="8" spans="2:5" ht="45.75" thickBot="1">
      <c r="B8" s="14" t="s">
        <v>24</v>
      </c>
      <c r="C8" s="15"/>
      <c r="D8" s="18"/>
      <c r="E8" s="19">
        <v>1</v>
      </c>
    </row>
    <row r="9" spans="2:5" ht="15">
      <c r="B9" s="13"/>
      <c r="C9" s="13"/>
      <c r="D9" s="17"/>
      <c r="E9" s="17"/>
    </row>
    <row r="10" spans="2:5" ht="15">
      <c r="B10" s="13"/>
      <c r="C10" s="13"/>
      <c r="D10" s="17"/>
      <c r="E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SpecSH2</cp:lastModifiedBy>
  <cp:lastPrinted>2020-12-28T13:07:20Z</cp:lastPrinted>
  <dcterms:created xsi:type="dcterms:W3CDTF">2015-09-30T07:41:31Z</dcterms:created>
  <dcterms:modified xsi:type="dcterms:W3CDTF">2020-12-28T13:07:24Z</dcterms:modified>
  <cp:category/>
  <cp:version/>
  <cp:contentType/>
  <cp:contentStatus/>
</cp:coreProperties>
</file>