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5135" windowHeight="8130" tabRatio="5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calcId="125725"/>
</workbook>
</file>

<file path=xl/sharedStrings.xml><?xml version="1.0" encoding="utf-8"?>
<sst xmlns="http://schemas.openxmlformats.org/spreadsheetml/2006/main" count="83" uniqueCount="40">
  <si>
    <t>озимая пшеница</t>
  </si>
  <si>
    <t>обмолот, га</t>
  </si>
  <si>
    <t>урож-ть, ц/га</t>
  </si>
  <si>
    <t>тритикале</t>
  </si>
  <si>
    <t>намолот, т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</si>
  <si>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</si>
  <si>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</si>
  <si>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</si>
  <si>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</si>
  <si>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</si>
  <si>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</si>
  <si>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</si>
  <si>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</si>
  <si>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</si>
  <si>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</si>
  <si>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</si>
  <si>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</si>
  <si>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</si>
  <si>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</si>
  <si>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</si>
  <si>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</si>
  <si>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</si>
  <si>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</si>
  <si>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</si>
  <si>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АО "Пригородное"</t>
  </si>
  <si>
    <t>ОАО "Имени Кирова"</t>
  </si>
  <si>
    <t>ООО "Ардим"</t>
  </si>
  <si>
    <t>ячмень</t>
  </si>
  <si>
    <t>ЗЕРНОВЫЕ ВСЕГО</t>
  </si>
  <si>
    <t>горчица</t>
  </si>
  <si>
    <t>Технические всего</t>
  </si>
  <si>
    <t>яровая пшеница</t>
  </si>
  <si>
    <t>Яровые  всего</t>
  </si>
  <si>
    <t>Озимые всего</t>
  </si>
  <si>
    <t>озимая рожь</t>
  </si>
  <si>
    <t>нут</t>
  </si>
  <si>
    <t>сафлор</t>
  </si>
  <si>
    <t>лен</t>
  </si>
  <si>
    <t>просо</t>
  </si>
  <si>
    <t xml:space="preserve"> Полевые работы  по сельскохозяйственным предприятиям Суровикинского муниципального района на 30.08.2018 г.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</si>
</sst>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2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4" fontId="5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44" fontId="3" fillId="2" borderId="1" xfId="2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tabSelected="1" zoomScale="60" zoomScaleNormal="60" zoomScaleSheetLayoutView="70" workbookViewId="0" topLeftCell="A1">
      <pane xSplit="1" topLeftCell="I1" activePane="topRight" state="frozen"/>
      <selection pane="topRight" activeCell="T41" sqref="T41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8.8515625" style="0" customWidth="1"/>
    <col min="4" max="4" width="9.7109375" style="0" customWidth="1"/>
    <col min="5" max="5" width="7.28125" style="0" customWidth="1"/>
    <col min="6" max="6" width="6.57421875" style="0" customWidth="1"/>
    <col min="7" max="7" width="6.28125" style="0" customWidth="1"/>
    <col min="8" max="8" width="5.421875" style="0" customWidth="1"/>
    <col min="9" max="10" width="6.7109375" style="0" customWidth="1"/>
    <col min="11" max="11" width="7.00390625" style="0" customWidth="1"/>
    <col min="12" max="12" width="9.57421875" style="0" customWidth="1"/>
    <col min="13" max="13" width="9.140625" style="0" customWidth="1"/>
    <col min="14" max="14" width="10.57421875" style="0" customWidth="1"/>
    <col min="15" max="15" width="7.7109375" style="0" customWidth="1"/>
    <col min="16" max="16" width="8.140625" style="0" customWidth="1"/>
    <col min="17" max="17" width="7.140625" style="0" customWidth="1"/>
    <col min="18" max="18" width="6.57421875" style="0" customWidth="1"/>
    <col min="19" max="19" width="8.7109375" style="0" customWidth="1"/>
    <col min="20" max="20" width="7.57421875" style="0" customWidth="1"/>
    <col min="21" max="21" width="6.140625" style="0" customWidth="1"/>
    <col min="22" max="22" width="7.57421875" style="0" customWidth="1"/>
    <col min="23" max="23" width="8.00390625" style="0" customWidth="1"/>
    <col min="24" max="24" width="6.140625" style="0" customWidth="1"/>
    <col min="25" max="25" width="7.00390625" style="0" customWidth="1"/>
    <col min="26" max="26" width="8.140625" style="0" customWidth="1"/>
    <col min="27" max="27" width="7.28125" style="0" customWidth="1"/>
    <col min="28" max="29" width="9.00390625" style="0" customWidth="1"/>
    <col min="30" max="30" width="8.7109375" style="0" customWidth="1"/>
    <col min="31" max="31" width="6.00390625" style="0" bestFit="1" customWidth="1"/>
    <col min="32" max="32" width="8.57421875" style="0" customWidth="1"/>
    <col min="33" max="33" width="10.00390625" style="0" customWidth="1"/>
    <col min="34" max="34" width="7.421875" style="0" customWidth="1"/>
    <col min="35" max="35" width="6.8515625" style="0" customWidth="1"/>
    <col min="36" max="36" width="6.00390625" style="0" bestFit="1" customWidth="1"/>
    <col min="37" max="37" width="6.28125" style="0" customWidth="1"/>
    <col min="38" max="38" width="8.8515625" style="0" customWidth="1"/>
    <col min="39" max="40" width="6.28125" style="0" customWidth="1"/>
    <col min="41" max="41" width="6.8515625" style="0" customWidth="1"/>
    <col min="42" max="43" width="8.00390625" style="0" customWidth="1"/>
    <col min="44" max="44" width="8.421875" style="0" customWidth="1"/>
    <col min="45" max="45" width="7.28125" style="0" customWidth="1"/>
    <col min="46" max="46" width="7.28125" style="0" bestFit="1" customWidth="1"/>
    <col min="47" max="47" width="9.140625" style="0" customWidth="1"/>
    <col min="48" max="48" width="7.140625" style="0" customWidth="1"/>
    <col min="49" max="49" width="7.57421875" style="0" customWidth="1"/>
  </cols>
  <sheetData>
    <row r="1" ht="4.5" customHeight="1">
      <c r="C1" s="1"/>
    </row>
    <row r="2" ht="21.75" customHeight="1" hidden="1"/>
    <row r="3" spans="1:20" ht="27.75" customHeight="1">
      <c r="A3" s="43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45"/>
    </row>
    <row r="4" spans="1:49" ht="39.75" customHeight="1">
      <c r="A4" s="40" t="s">
        <v>6</v>
      </c>
      <c r="B4" s="40" t="s">
        <v>5</v>
      </c>
      <c r="C4" s="46" t="s">
        <v>0</v>
      </c>
      <c r="D4" s="46"/>
      <c r="E4" s="47"/>
      <c r="F4" s="48" t="s">
        <v>34</v>
      </c>
      <c r="G4" s="48"/>
      <c r="H4" s="49"/>
      <c r="I4" s="48" t="s">
        <v>3</v>
      </c>
      <c r="J4" s="48"/>
      <c r="K4" s="49"/>
      <c r="L4" s="50" t="s">
        <v>33</v>
      </c>
      <c r="M4" s="48"/>
      <c r="N4" s="48"/>
      <c r="O4" s="49"/>
      <c r="P4" s="48" t="s">
        <v>31</v>
      </c>
      <c r="Q4" s="48"/>
      <c r="R4" s="49"/>
      <c r="S4" s="51" t="s">
        <v>27</v>
      </c>
      <c r="T4" s="51"/>
      <c r="U4" s="52"/>
      <c r="V4" s="51" t="s">
        <v>38</v>
      </c>
      <c r="W4" s="51"/>
      <c r="X4" s="52"/>
      <c r="Y4" s="51" t="s">
        <v>35</v>
      </c>
      <c r="Z4" s="51"/>
      <c r="AA4" s="52"/>
      <c r="AB4" s="56" t="s">
        <v>32</v>
      </c>
      <c r="AC4" s="51"/>
      <c r="AD4" s="51"/>
      <c r="AE4" s="52"/>
      <c r="AF4" s="53" t="s">
        <v>28</v>
      </c>
      <c r="AG4" s="54"/>
      <c r="AH4" s="55"/>
      <c r="AI4" s="42" t="s">
        <v>29</v>
      </c>
      <c r="AJ4" s="42"/>
      <c r="AK4" s="42"/>
      <c r="AL4" s="56" t="s">
        <v>37</v>
      </c>
      <c r="AM4" s="51"/>
      <c r="AN4" s="51"/>
      <c r="AO4" s="52"/>
      <c r="AP4" s="42" t="s">
        <v>36</v>
      </c>
      <c r="AQ4" s="57"/>
      <c r="AR4" s="57"/>
      <c r="AS4" s="57"/>
      <c r="AT4" s="42" t="s">
        <v>30</v>
      </c>
      <c r="AU4" s="42"/>
      <c r="AV4" s="42"/>
      <c r="AW4" s="42"/>
    </row>
    <row r="5" spans="1:49" ht="87">
      <c r="A5" s="41"/>
      <c r="B5" s="41"/>
      <c r="C5" s="5" t="s">
        <v>1</v>
      </c>
      <c r="D5" s="5" t="s">
        <v>4</v>
      </c>
      <c r="E5" s="5" t="s">
        <v>2</v>
      </c>
      <c r="F5" s="5" t="s">
        <v>1</v>
      </c>
      <c r="G5" s="5" t="s">
        <v>4</v>
      </c>
      <c r="H5" s="5" t="s">
        <v>2</v>
      </c>
      <c r="I5" s="5" t="s">
        <v>1</v>
      </c>
      <c r="J5" s="5" t="s">
        <v>4</v>
      </c>
      <c r="K5" s="5" t="s">
        <v>2</v>
      </c>
      <c r="L5" s="5" t="s">
        <v>18</v>
      </c>
      <c r="M5" s="5" t="s">
        <v>1</v>
      </c>
      <c r="N5" s="5" t="s">
        <v>4</v>
      </c>
      <c r="O5" s="5" t="s">
        <v>2</v>
      </c>
      <c r="P5" s="5" t="s">
        <v>1</v>
      </c>
      <c r="Q5" s="5" t="s">
        <v>4</v>
      </c>
      <c r="R5" s="5" t="s">
        <v>2</v>
      </c>
      <c r="S5" s="5" t="s">
        <v>1</v>
      </c>
      <c r="T5" s="5" t="s">
        <v>4</v>
      </c>
      <c r="U5" s="5" t="s">
        <v>2</v>
      </c>
      <c r="V5" s="5" t="s">
        <v>1</v>
      </c>
      <c r="W5" s="5" t="s">
        <v>4</v>
      </c>
      <c r="X5" s="5" t="s">
        <v>2</v>
      </c>
      <c r="Y5" s="5" t="s">
        <v>1</v>
      </c>
      <c r="Z5" s="5" t="s">
        <v>4</v>
      </c>
      <c r="AA5" s="5" t="s">
        <v>2</v>
      </c>
      <c r="AB5" s="5" t="s">
        <v>18</v>
      </c>
      <c r="AC5" s="5" t="s">
        <v>1</v>
      </c>
      <c r="AD5" s="5" t="s">
        <v>4</v>
      </c>
      <c r="AE5" s="5" t="s">
        <v>2</v>
      </c>
      <c r="AF5" s="5" t="s">
        <v>1</v>
      </c>
      <c r="AG5" s="5" t="s">
        <v>4</v>
      </c>
      <c r="AH5" s="5" t="s">
        <v>2</v>
      </c>
      <c r="AI5" s="5" t="s">
        <v>1</v>
      </c>
      <c r="AJ5" s="5" t="s">
        <v>4</v>
      </c>
      <c r="AK5" s="5" t="s">
        <v>2</v>
      </c>
      <c r="AL5" s="5" t="s">
        <v>18</v>
      </c>
      <c r="AM5" s="5" t="s">
        <v>1</v>
      </c>
      <c r="AN5" s="5" t="s">
        <v>4</v>
      </c>
      <c r="AO5" s="5" t="s">
        <v>2</v>
      </c>
      <c r="AP5" s="5" t="s">
        <v>18</v>
      </c>
      <c r="AQ5" s="5" t="s">
        <v>1</v>
      </c>
      <c r="AR5" s="5" t="s">
        <v>4</v>
      </c>
      <c r="AS5" s="5" t="s">
        <v>2</v>
      </c>
      <c r="AT5" s="5" t="s">
        <v>18</v>
      </c>
      <c r="AU5" s="5" t="s">
        <v>1</v>
      </c>
      <c r="AV5" s="5" t="s">
        <v>4</v>
      </c>
      <c r="AW5" s="5" t="s">
        <v>2</v>
      </c>
    </row>
    <row r="6" spans="1:49" ht="18.75">
      <c r="A6" s="6">
        <v>1</v>
      </c>
      <c r="B6" s="33" t="s">
        <v>10</v>
      </c>
      <c r="C6" s="24">
        <v>2080</v>
      </c>
      <c r="D6" s="24">
        <v>6136</v>
      </c>
      <c r="E6" s="17">
        <f aca="true" t="shared" si="0" ref="E6:E15">D6/C6*10</f>
        <v>29.5</v>
      </c>
      <c r="F6" s="17"/>
      <c r="G6" s="17"/>
      <c r="H6" s="17"/>
      <c r="I6" s="8"/>
      <c r="J6" s="8"/>
      <c r="K6" s="9"/>
      <c r="L6" s="8">
        <v>2080</v>
      </c>
      <c r="M6" s="8">
        <f>C6</f>
        <v>2080</v>
      </c>
      <c r="N6" s="8">
        <f>D6</f>
        <v>6136</v>
      </c>
      <c r="O6" s="9">
        <f>N6/M6*10</f>
        <v>29.5</v>
      </c>
      <c r="P6" s="32">
        <v>150</v>
      </c>
      <c r="Q6" s="32">
        <v>60</v>
      </c>
      <c r="R6" s="17">
        <f>Q6/P6*10</f>
        <v>4</v>
      </c>
      <c r="S6" s="24">
        <v>400</v>
      </c>
      <c r="T6" s="24">
        <v>320</v>
      </c>
      <c r="U6" s="26">
        <f>T6/S6*10</f>
        <v>8</v>
      </c>
      <c r="V6" s="26"/>
      <c r="W6" s="26"/>
      <c r="X6" s="26"/>
      <c r="Y6" s="29">
        <v>500</v>
      </c>
      <c r="Z6" s="29">
        <v>250</v>
      </c>
      <c r="AA6" s="26">
        <f>Z6/Y6*10</f>
        <v>5</v>
      </c>
      <c r="AB6" s="28">
        <v>3130</v>
      </c>
      <c r="AC6" s="28">
        <f aca="true" t="shared" si="1" ref="AC6:AD13">S6+P6+Y6</f>
        <v>1050</v>
      </c>
      <c r="AD6" s="28">
        <f t="shared" si="1"/>
        <v>630</v>
      </c>
      <c r="AE6" s="22">
        <f>AD6/AC6*10</f>
        <v>6</v>
      </c>
      <c r="AF6" s="28">
        <f aca="true" t="shared" si="2" ref="AF6:AF21">M6+AC6</f>
        <v>3130</v>
      </c>
      <c r="AG6" s="28">
        <f aca="true" t="shared" si="3" ref="AG6:AG21">N6+AD6</f>
        <v>6766</v>
      </c>
      <c r="AH6" s="22">
        <f>AG6/AF6*10</f>
        <v>21.616613418530353</v>
      </c>
      <c r="AI6" s="24">
        <v>154</v>
      </c>
      <c r="AJ6" s="24">
        <v>39</v>
      </c>
      <c r="AK6" s="26">
        <f>AJ6/AI6*10</f>
        <v>2.5324675324675323</v>
      </c>
      <c r="AL6" s="29"/>
      <c r="AM6" s="29"/>
      <c r="AN6" s="29"/>
      <c r="AO6" s="26"/>
      <c r="AP6" s="29">
        <v>196</v>
      </c>
      <c r="AQ6" s="29">
        <v>196</v>
      </c>
      <c r="AR6" s="29">
        <v>98</v>
      </c>
      <c r="AS6" s="26">
        <f>AR6/AQ6*10</f>
        <v>5</v>
      </c>
      <c r="AT6" s="20">
        <v>344</v>
      </c>
      <c r="AU6" s="28">
        <f>AI6+AQ6</f>
        <v>350</v>
      </c>
      <c r="AV6" s="28">
        <f>AJ6+AR6</f>
        <v>137</v>
      </c>
      <c r="AW6" s="22">
        <f>AV6/AU6*10</f>
        <v>3.914285714285714</v>
      </c>
    </row>
    <row r="7" spans="1:49" ht="18.75">
      <c r="A7" s="6">
        <v>2</v>
      </c>
      <c r="B7" s="33" t="s">
        <v>11</v>
      </c>
      <c r="C7" s="14">
        <v>3450</v>
      </c>
      <c r="D7" s="14">
        <v>9000</v>
      </c>
      <c r="E7" s="17">
        <f t="shared" si="0"/>
        <v>26.086956521739133</v>
      </c>
      <c r="F7" s="17"/>
      <c r="G7" s="17"/>
      <c r="H7" s="17"/>
      <c r="I7" s="8"/>
      <c r="J7" s="8"/>
      <c r="K7" s="9"/>
      <c r="L7" s="8">
        <v>3450</v>
      </c>
      <c r="M7" s="8">
        <f aca="true" t="shared" si="4" ref="M7">C7</f>
        <v>3450</v>
      </c>
      <c r="N7" s="8">
        <f aca="true" t="shared" si="5" ref="N7">D7</f>
        <v>9000</v>
      </c>
      <c r="O7" s="9">
        <f aca="true" t="shared" si="6" ref="O7">N7/M7*10</f>
        <v>26.086956521739133</v>
      </c>
      <c r="P7" s="27"/>
      <c r="Q7" s="27"/>
      <c r="R7" s="9"/>
      <c r="S7" s="24">
        <v>450</v>
      </c>
      <c r="T7" s="24">
        <v>380</v>
      </c>
      <c r="U7" s="26">
        <f>T7/S7*10</f>
        <v>8.444444444444445</v>
      </c>
      <c r="V7" s="26"/>
      <c r="W7" s="26"/>
      <c r="X7" s="26"/>
      <c r="Y7" s="29">
        <v>650</v>
      </c>
      <c r="Z7" s="29">
        <v>195</v>
      </c>
      <c r="AA7" s="26">
        <f>Z7/Y7*10</f>
        <v>3</v>
      </c>
      <c r="AB7" s="28">
        <v>1100</v>
      </c>
      <c r="AC7" s="28">
        <f t="shared" si="1"/>
        <v>1100</v>
      </c>
      <c r="AD7" s="28">
        <f t="shared" si="1"/>
        <v>575</v>
      </c>
      <c r="AE7" s="22">
        <f aca="true" t="shared" si="7" ref="AE7:AE21">AD7/AC7*10</f>
        <v>5.227272727272727</v>
      </c>
      <c r="AF7" s="28">
        <f t="shared" si="2"/>
        <v>4550</v>
      </c>
      <c r="AG7" s="28">
        <f t="shared" si="3"/>
        <v>9575</v>
      </c>
      <c r="AH7" s="22">
        <f aca="true" t="shared" si="8" ref="AH7:AH24">AG7/AF7*10</f>
        <v>21.043956043956044</v>
      </c>
      <c r="AI7" s="24">
        <v>150</v>
      </c>
      <c r="AJ7" s="24">
        <v>60</v>
      </c>
      <c r="AK7" s="26">
        <f>AJ7/AI7*10</f>
        <v>4</v>
      </c>
      <c r="AL7" s="29">
        <v>120</v>
      </c>
      <c r="AM7" s="29">
        <v>120</v>
      </c>
      <c r="AN7" s="29">
        <v>36</v>
      </c>
      <c r="AO7" s="26">
        <f>AN7/AM7*10</f>
        <v>3</v>
      </c>
      <c r="AP7" s="29"/>
      <c r="AQ7" s="29"/>
      <c r="AR7" s="29"/>
      <c r="AS7" s="26"/>
      <c r="AT7" s="20">
        <v>270</v>
      </c>
      <c r="AU7" s="28">
        <f>AI7+AM7</f>
        <v>270</v>
      </c>
      <c r="AV7" s="28">
        <f>AJ7+AN7</f>
        <v>96</v>
      </c>
      <c r="AW7" s="22">
        <f>AV7/AU7*10</f>
        <v>3.555555555555556</v>
      </c>
    </row>
    <row r="8" spans="1:49" ht="18.75">
      <c r="A8" s="6">
        <v>3</v>
      </c>
      <c r="B8" s="33" t="s">
        <v>12</v>
      </c>
      <c r="C8" s="14">
        <v>6681</v>
      </c>
      <c r="D8" s="14">
        <v>13236</v>
      </c>
      <c r="E8" s="17">
        <f t="shared" si="0"/>
        <v>19.811405478221825</v>
      </c>
      <c r="F8" s="17"/>
      <c r="G8" s="17"/>
      <c r="H8" s="17"/>
      <c r="I8" s="8">
        <v>63</v>
      </c>
      <c r="J8" s="8">
        <v>120</v>
      </c>
      <c r="K8" s="9">
        <f>J8/I8*10</f>
        <v>19.047619047619047</v>
      </c>
      <c r="L8" s="8">
        <v>6744</v>
      </c>
      <c r="M8" s="8">
        <f>C8+I8</f>
        <v>6744</v>
      </c>
      <c r="N8" s="8">
        <f>D8+J8</f>
        <v>13356</v>
      </c>
      <c r="O8" s="9">
        <f>N8/M8*10</f>
        <v>19.80427046263345</v>
      </c>
      <c r="P8" s="32">
        <v>608</v>
      </c>
      <c r="Q8" s="32">
        <v>182</v>
      </c>
      <c r="R8" s="17">
        <f>Q8/P8*10</f>
        <v>2.993421052631579</v>
      </c>
      <c r="S8" s="24">
        <v>1648</v>
      </c>
      <c r="T8" s="24">
        <v>592</v>
      </c>
      <c r="U8" s="26">
        <f>T8/S8*10</f>
        <v>3.592233009708738</v>
      </c>
      <c r="V8" s="26"/>
      <c r="W8" s="26"/>
      <c r="X8" s="26"/>
      <c r="Y8" s="29">
        <v>442</v>
      </c>
      <c r="Z8" s="29">
        <v>178</v>
      </c>
      <c r="AA8" s="26">
        <f>Z8/Y8*10</f>
        <v>4.027149321266968</v>
      </c>
      <c r="AB8" s="28">
        <v>2701</v>
      </c>
      <c r="AC8" s="28">
        <f t="shared" si="1"/>
        <v>2698</v>
      </c>
      <c r="AD8" s="28">
        <f t="shared" si="1"/>
        <v>952</v>
      </c>
      <c r="AE8" s="22">
        <f t="shared" si="7"/>
        <v>3.5285396590066713</v>
      </c>
      <c r="AF8" s="28">
        <f t="shared" si="2"/>
        <v>9442</v>
      </c>
      <c r="AG8" s="28">
        <f t="shared" si="3"/>
        <v>14308</v>
      </c>
      <c r="AH8" s="22">
        <f t="shared" si="8"/>
        <v>15.153569159076469</v>
      </c>
      <c r="AI8" s="20"/>
      <c r="AJ8" s="20"/>
      <c r="AK8" s="22"/>
      <c r="AL8" s="29">
        <v>504</v>
      </c>
      <c r="AM8" s="29">
        <v>224</v>
      </c>
      <c r="AN8" s="29">
        <v>156</v>
      </c>
      <c r="AO8" s="26">
        <f>AN8/AM8*10</f>
        <v>6.9642857142857135</v>
      </c>
      <c r="AP8" s="28">
        <v>423</v>
      </c>
      <c r="AQ8" s="28">
        <v>423</v>
      </c>
      <c r="AR8" s="28">
        <v>178</v>
      </c>
      <c r="AS8" s="22">
        <f>AR8/AQ8*10</f>
        <v>4.208037825059102</v>
      </c>
      <c r="AT8" s="20">
        <v>1227</v>
      </c>
      <c r="AU8" s="20"/>
      <c r="AV8" s="20"/>
      <c r="AW8" s="22"/>
    </row>
    <row r="9" spans="1:49" ht="18.75">
      <c r="A9" s="6">
        <v>4</v>
      </c>
      <c r="B9" s="33" t="s">
        <v>13</v>
      </c>
      <c r="C9" s="14">
        <v>1955</v>
      </c>
      <c r="D9" s="14">
        <v>1987</v>
      </c>
      <c r="E9" s="17">
        <f t="shared" si="0"/>
        <v>10.163682864450127</v>
      </c>
      <c r="F9" s="17"/>
      <c r="G9" s="17"/>
      <c r="H9" s="17"/>
      <c r="I9" s="8"/>
      <c r="J9" s="8"/>
      <c r="K9" s="9"/>
      <c r="L9" s="8">
        <v>1955</v>
      </c>
      <c r="M9" s="8">
        <f>C9</f>
        <v>1955</v>
      </c>
      <c r="N9" s="8">
        <f>D9</f>
        <v>1987</v>
      </c>
      <c r="O9" s="9">
        <f>N9/M9*10</f>
        <v>10.163682864450127</v>
      </c>
      <c r="P9" s="27"/>
      <c r="Q9" s="27"/>
      <c r="R9" s="9"/>
      <c r="S9" s="24">
        <v>1610</v>
      </c>
      <c r="T9" s="24">
        <v>552</v>
      </c>
      <c r="U9" s="26">
        <f aca="true" t="shared" si="9" ref="U9:U14">T9/S9*10</f>
        <v>3.428571428571429</v>
      </c>
      <c r="V9" s="26"/>
      <c r="W9" s="26"/>
      <c r="X9" s="26"/>
      <c r="Y9" s="29"/>
      <c r="Z9" s="29"/>
      <c r="AA9" s="26"/>
      <c r="AB9" s="29">
        <v>1610</v>
      </c>
      <c r="AC9" s="28">
        <f t="shared" si="1"/>
        <v>1610</v>
      </c>
      <c r="AD9" s="28">
        <f t="shared" si="1"/>
        <v>552</v>
      </c>
      <c r="AE9" s="22">
        <f t="shared" si="7"/>
        <v>3.428571428571429</v>
      </c>
      <c r="AF9" s="28">
        <f t="shared" si="2"/>
        <v>3565</v>
      </c>
      <c r="AG9" s="28">
        <f t="shared" si="3"/>
        <v>2539</v>
      </c>
      <c r="AH9" s="22">
        <f t="shared" si="8"/>
        <v>7.1220196353436185</v>
      </c>
      <c r="AI9" s="20"/>
      <c r="AJ9" s="20"/>
      <c r="AK9" s="22"/>
      <c r="AL9" s="28"/>
      <c r="AM9" s="28"/>
      <c r="AN9" s="28"/>
      <c r="AO9" s="22"/>
      <c r="AP9" s="28">
        <v>399</v>
      </c>
      <c r="AQ9" s="28"/>
      <c r="AR9" s="28"/>
      <c r="AS9" s="22"/>
      <c r="AT9" s="20">
        <v>399</v>
      </c>
      <c r="AU9" s="20"/>
      <c r="AV9" s="20"/>
      <c r="AW9" s="22"/>
    </row>
    <row r="10" spans="1:49" ht="18.75">
      <c r="A10" s="6">
        <v>5</v>
      </c>
      <c r="B10" s="33" t="s">
        <v>14</v>
      </c>
      <c r="C10" s="14">
        <v>1900</v>
      </c>
      <c r="D10" s="14">
        <v>4750</v>
      </c>
      <c r="E10" s="16">
        <f t="shared" si="0"/>
        <v>25</v>
      </c>
      <c r="F10" s="16"/>
      <c r="G10" s="16"/>
      <c r="H10" s="16"/>
      <c r="I10" s="8"/>
      <c r="J10" s="8"/>
      <c r="K10" s="9"/>
      <c r="L10" s="8">
        <v>1900</v>
      </c>
      <c r="M10" s="8">
        <f>C10+I10</f>
        <v>1900</v>
      </c>
      <c r="N10" s="8">
        <f>D10+J10</f>
        <v>4750</v>
      </c>
      <c r="O10" s="9">
        <f aca="true" t="shared" si="10" ref="O10:O20">N10/M10*10</f>
        <v>25</v>
      </c>
      <c r="P10" s="27"/>
      <c r="Q10" s="27"/>
      <c r="R10" s="9"/>
      <c r="S10" s="24">
        <v>272</v>
      </c>
      <c r="T10" s="24">
        <v>109</v>
      </c>
      <c r="U10" s="26">
        <f t="shared" si="9"/>
        <v>4.007352941176471</v>
      </c>
      <c r="V10" s="26"/>
      <c r="W10" s="26"/>
      <c r="X10" s="26"/>
      <c r="Y10" s="29">
        <v>329</v>
      </c>
      <c r="Z10" s="29">
        <v>119</v>
      </c>
      <c r="AA10" s="26">
        <f>Z10/Y10*10</f>
        <v>3.617021276595745</v>
      </c>
      <c r="AB10" s="29">
        <v>601</v>
      </c>
      <c r="AC10" s="28">
        <f t="shared" si="1"/>
        <v>601</v>
      </c>
      <c r="AD10" s="28">
        <f t="shared" si="1"/>
        <v>228</v>
      </c>
      <c r="AE10" s="22">
        <f t="shared" si="7"/>
        <v>3.793677204658902</v>
      </c>
      <c r="AF10" s="28">
        <f t="shared" si="2"/>
        <v>2501</v>
      </c>
      <c r="AG10" s="28">
        <f t="shared" si="3"/>
        <v>4978</v>
      </c>
      <c r="AH10" s="22">
        <f t="shared" si="8"/>
        <v>19.904038384646142</v>
      </c>
      <c r="AI10" s="24">
        <v>184</v>
      </c>
      <c r="AJ10" s="24">
        <v>37</v>
      </c>
      <c r="AK10" s="26">
        <f>AJ10/AI10*10</f>
        <v>2.0108695652173916</v>
      </c>
      <c r="AL10" s="28"/>
      <c r="AM10" s="28"/>
      <c r="AN10" s="28"/>
      <c r="AO10" s="22"/>
      <c r="AP10" s="28">
        <v>220</v>
      </c>
      <c r="AQ10" s="28"/>
      <c r="AR10" s="28"/>
      <c r="AS10" s="22"/>
      <c r="AT10" s="20">
        <v>404</v>
      </c>
      <c r="AU10" s="20">
        <v>184</v>
      </c>
      <c r="AV10" s="20">
        <v>37</v>
      </c>
      <c r="AW10" s="22">
        <f>AV10/AU10*10</f>
        <v>2.0108695652173916</v>
      </c>
    </row>
    <row r="11" spans="1:49" ht="18.75">
      <c r="A11" s="6">
        <v>6</v>
      </c>
      <c r="B11" s="33" t="s">
        <v>24</v>
      </c>
      <c r="C11" s="14">
        <v>3070</v>
      </c>
      <c r="D11" s="14">
        <v>3892</v>
      </c>
      <c r="E11" s="16">
        <f t="shared" si="0"/>
        <v>12.677524429967427</v>
      </c>
      <c r="F11" s="16"/>
      <c r="G11" s="16"/>
      <c r="H11" s="16"/>
      <c r="I11" s="8"/>
      <c r="J11" s="8"/>
      <c r="K11" s="9"/>
      <c r="L11" s="8">
        <v>3070</v>
      </c>
      <c r="M11" s="8">
        <f>C11</f>
        <v>3070</v>
      </c>
      <c r="N11" s="8">
        <f>D11</f>
        <v>3892</v>
      </c>
      <c r="O11" s="9">
        <f t="shared" si="10"/>
        <v>12.677524429967427</v>
      </c>
      <c r="P11" s="27"/>
      <c r="Q11" s="27"/>
      <c r="R11" s="9"/>
      <c r="S11" s="24">
        <v>600</v>
      </c>
      <c r="T11" s="24">
        <v>237</v>
      </c>
      <c r="U11" s="26">
        <f t="shared" si="9"/>
        <v>3.95</v>
      </c>
      <c r="V11" s="26"/>
      <c r="W11" s="26"/>
      <c r="X11" s="26"/>
      <c r="Y11" s="29">
        <v>950</v>
      </c>
      <c r="Z11" s="29">
        <v>436</v>
      </c>
      <c r="AA11" s="26">
        <f>Z11/Y11*10</f>
        <v>4.589473684210526</v>
      </c>
      <c r="AB11" s="29">
        <v>1550</v>
      </c>
      <c r="AC11" s="28">
        <f t="shared" si="1"/>
        <v>1550</v>
      </c>
      <c r="AD11" s="28">
        <f t="shared" si="1"/>
        <v>673</v>
      </c>
      <c r="AE11" s="22">
        <f t="shared" si="7"/>
        <v>4.341935483870968</v>
      </c>
      <c r="AF11" s="28">
        <f t="shared" si="2"/>
        <v>4620</v>
      </c>
      <c r="AG11" s="28">
        <f t="shared" si="3"/>
        <v>4565</v>
      </c>
      <c r="AH11" s="22">
        <f t="shared" si="8"/>
        <v>9.880952380952381</v>
      </c>
      <c r="AI11" s="24">
        <v>400</v>
      </c>
      <c r="AJ11" s="24">
        <v>119</v>
      </c>
      <c r="AK11" s="26">
        <f>AJ11/AI11*10</f>
        <v>2.9749999999999996</v>
      </c>
      <c r="AL11" s="29">
        <v>2594</v>
      </c>
      <c r="AM11" s="29"/>
      <c r="AN11" s="29"/>
      <c r="AO11" s="26"/>
      <c r="AP11" s="29"/>
      <c r="AQ11" s="29"/>
      <c r="AR11" s="29"/>
      <c r="AS11" s="26"/>
      <c r="AT11" s="20">
        <v>4013</v>
      </c>
      <c r="AU11" s="20">
        <f>AI11</f>
        <v>400</v>
      </c>
      <c r="AV11" s="20">
        <f>AJ11</f>
        <v>119</v>
      </c>
      <c r="AW11" s="22">
        <f>AV11/AU11*10</f>
        <v>2.9749999999999996</v>
      </c>
    </row>
    <row r="12" spans="1:49" ht="18.75">
      <c r="A12" s="6">
        <v>7</v>
      </c>
      <c r="B12" s="33" t="s">
        <v>15</v>
      </c>
      <c r="C12" s="14">
        <v>5900</v>
      </c>
      <c r="D12" s="14">
        <v>19175</v>
      </c>
      <c r="E12" s="16">
        <f t="shared" si="0"/>
        <v>32.5</v>
      </c>
      <c r="F12" s="16"/>
      <c r="G12" s="16"/>
      <c r="H12" s="16"/>
      <c r="I12" s="8"/>
      <c r="J12" s="8"/>
      <c r="K12" s="9"/>
      <c r="L12" s="8">
        <v>5900</v>
      </c>
      <c r="M12" s="27">
        <v>5900</v>
      </c>
      <c r="N12" s="8">
        <f>D12+J12</f>
        <v>19175</v>
      </c>
      <c r="O12" s="9">
        <f t="shared" si="10"/>
        <v>32.5</v>
      </c>
      <c r="P12" s="32">
        <v>732</v>
      </c>
      <c r="Q12" s="32">
        <v>349</v>
      </c>
      <c r="R12" s="17">
        <f>Q12/P12*10</f>
        <v>4.76775956284153</v>
      </c>
      <c r="S12" s="24">
        <v>680</v>
      </c>
      <c r="T12" s="24">
        <v>340</v>
      </c>
      <c r="U12" s="26">
        <f t="shared" si="9"/>
        <v>5</v>
      </c>
      <c r="V12" s="26"/>
      <c r="W12" s="26"/>
      <c r="X12" s="26"/>
      <c r="Y12" s="29">
        <v>925</v>
      </c>
      <c r="Z12" s="29">
        <v>508</v>
      </c>
      <c r="AA12" s="26">
        <f>Z12/Y12*10</f>
        <v>5.491891891891893</v>
      </c>
      <c r="AB12" s="29">
        <v>2337</v>
      </c>
      <c r="AC12" s="28">
        <f t="shared" si="1"/>
        <v>2337</v>
      </c>
      <c r="AD12" s="28">
        <f t="shared" si="1"/>
        <v>1197</v>
      </c>
      <c r="AE12" s="22">
        <f t="shared" si="7"/>
        <v>5.121951219512195</v>
      </c>
      <c r="AF12" s="28">
        <f t="shared" si="2"/>
        <v>8237</v>
      </c>
      <c r="AG12" s="28">
        <f t="shared" si="3"/>
        <v>20372</v>
      </c>
      <c r="AH12" s="22">
        <f>AG12/AF12*10</f>
        <v>24.732305451013723</v>
      </c>
      <c r="AI12" s="20"/>
      <c r="AJ12" s="20"/>
      <c r="AK12" s="22"/>
      <c r="AL12" s="28"/>
      <c r="AM12" s="28"/>
      <c r="AN12" s="28"/>
      <c r="AO12" s="22"/>
      <c r="AP12" s="28">
        <v>680</v>
      </c>
      <c r="AQ12" s="28"/>
      <c r="AR12" s="28"/>
      <c r="AS12" s="22"/>
      <c r="AT12" s="20">
        <v>680</v>
      </c>
      <c r="AU12" s="20"/>
      <c r="AV12" s="20"/>
      <c r="AW12" s="22"/>
    </row>
    <row r="13" spans="1:49" ht="18.75">
      <c r="A13" s="6">
        <v>8</v>
      </c>
      <c r="B13" s="33" t="s">
        <v>16</v>
      </c>
      <c r="C13" s="14">
        <v>3100</v>
      </c>
      <c r="D13" s="24">
        <v>12000</v>
      </c>
      <c r="E13" s="16">
        <f>D13/C13*10</f>
        <v>38.70967741935484</v>
      </c>
      <c r="F13" s="16"/>
      <c r="G13" s="16"/>
      <c r="H13" s="16"/>
      <c r="I13" s="8"/>
      <c r="J13" s="8"/>
      <c r="K13" s="9"/>
      <c r="L13" s="8">
        <v>3100</v>
      </c>
      <c r="M13" s="8">
        <f aca="true" t="shared" si="11" ref="M13:N15">C13</f>
        <v>3100</v>
      </c>
      <c r="N13" s="8">
        <f t="shared" si="11"/>
        <v>12000</v>
      </c>
      <c r="O13" s="9">
        <f t="shared" si="10"/>
        <v>38.70967741935484</v>
      </c>
      <c r="P13" s="27"/>
      <c r="Q13" s="27"/>
      <c r="R13" s="9"/>
      <c r="S13" s="24">
        <v>900</v>
      </c>
      <c r="T13" s="24">
        <v>640</v>
      </c>
      <c r="U13" s="26">
        <f t="shared" si="9"/>
        <v>7.111111111111112</v>
      </c>
      <c r="V13" s="26"/>
      <c r="W13" s="26"/>
      <c r="X13" s="26"/>
      <c r="Y13" s="29">
        <v>600</v>
      </c>
      <c r="Z13" s="29">
        <v>300</v>
      </c>
      <c r="AA13" s="26">
        <f>Z13/Y13*10</f>
        <v>5</v>
      </c>
      <c r="AB13" s="29">
        <v>1500</v>
      </c>
      <c r="AC13" s="28">
        <f t="shared" si="1"/>
        <v>1500</v>
      </c>
      <c r="AD13" s="28">
        <f t="shared" si="1"/>
        <v>940</v>
      </c>
      <c r="AE13" s="22">
        <f t="shared" si="7"/>
        <v>6.2666666666666675</v>
      </c>
      <c r="AF13" s="28">
        <f t="shared" si="2"/>
        <v>4600</v>
      </c>
      <c r="AG13" s="28">
        <f t="shared" si="3"/>
        <v>12940</v>
      </c>
      <c r="AH13" s="22">
        <f t="shared" si="8"/>
        <v>28.130434782608695</v>
      </c>
      <c r="AI13" s="20"/>
      <c r="AJ13" s="20"/>
      <c r="AK13" s="22"/>
      <c r="AL13" s="29">
        <v>360</v>
      </c>
      <c r="AM13" s="29">
        <v>360</v>
      </c>
      <c r="AN13" s="29">
        <f>+AR13</f>
        <v>120</v>
      </c>
      <c r="AO13" s="26">
        <f>AN13/AM13*10</f>
        <v>3.333333333333333</v>
      </c>
      <c r="AP13" s="29">
        <v>300</v>
      </c>
      <c r="AQ13" s="29">
        <v>300</v>
      </c>
      <c r="AR13" s="29">
        <v>120</v>
      </c>
      <c r="AS13" s="26">
        <f>AR13/AQ13*10</f>
        <v>4</v>
      </c>
      <c r="AT13" s="20">
        <v>660</v>
      </c>
      <c r="AU13" s="28">
        <f>AM13+AQ13</f>
        <v>660</v>
      </c>
      <c r="AV13" s="28">
        <f>AN13+AR13</f>
        <v>240</v>
      </c>
      <c r="AW13" s="22">
        <f>AV13/AU13*10</f>
        <v>3.6363636363636367</v>
      </c>
    </row>
    <row r="14" spans="1:49" ht="18.75">
      <c r="A14" s="6">
        <v>9</v>
      </c>
      <c r="B14" s="36" t="s">
        <v>17</v>
      </c>
      <c r="C14" s="14">
        <v>2200</v>
      </c>
      <c r="D14" s="14">
        <v>5240</v>
      </c>
      <c r="E14" s="16">
        <f t="shared" si="0"/>
        <v>23.81818181818182</v>
      </c>
      <c r="F14" s="16"/>
      <c r="G14" s="16"/>
      <c r="H14" s="16"/>
      <c r="I14" s="8"/>
      <c r="J14" s="8"/>
      <c r="K14" s="9"/>
      <c r="L14" s="8">
        <v>2200</v>
      </c>
      <c r="M14" s="8">
        <f t="shared" si="11"/>
        <v>2200</v>
      </c>
      <c r="N14" s="8">
        <f t="shared" si="11"/>
        <v>5240</v>
      </c>
      <c r="O14" s="9">
        <f>N14/M14*10</f>
        <v>23.81818181818182</v>
      </c>
      <c r="P14" s="27"/>
      <c r="Q14" s="27"/>
      <c r="R14" s="9"/>
      <c r="S14" s="24">
        <v>960</v>
      </c>
      <c r="T14" s="24">
        <v>500</v>
      </c>
      <c r="U14" s="26">
        <f t="shared" si="9"/>
        <v>5.208333333333334</v>
      </c>
      <c r="V14" s="29">
        <v>300</v>
      </c>
      <c r="W14" s="29">
        <v>210</v>
      </c>
      <c r="X14" s="26">
        <f>W14/V14*10</f>
        <v>7</v>
      </c>
      <c r="Y14" s="29"/>
      <c r="Z14" s="29"/>
      <c r="AA14" s="26"/>
      <c r="AB14" s="29">
        <v>1400</v>
      </c>
      <c r="AC14" s="28">
        <f>S14+P14+Y14+V14</f>
        <v>1260</v>
      </c>
      <c r="AD14" s="28">
        <f>T14+Q14+Z14+W14</f>
        <v>710</v>
      </c>
      <c r="AE14" s="22">
        <f t="shared" si="7"/>
        <v>5.634920634920634</v>
      </c>
      <c r="AF14" s="28">
        <f t="shared" si="2"/>
        <v>3460</v>
      </c>
      <c r="AG14" s="28">
        <f t="shared" si="3"/>
        <v>5950</v>
      </c>
      <c r="AH14" s="22">
        <f t="shared" si="8"/>
        <v>17.196531791907514</v>
      </c>
      <c r="AI14" s="20"/>
      <c r="AJ14" s="20"/>
      <c r="AK14" s="22"/>
      <c r="AL14" s="28"/>
      <c r="AM14" s="28"/>
      <c r="AN14" s="28"/>
      <c r="AO14" s="22"/>
      <c r="AP14" s="28"/>
      <c r="AQ14" s="28"/>
      <c r="AR14" s="28"/>
      <c r="AS14" s="22"/>
      <c r="AT14" s="20"/>
      <c r="AU14" s="20"/>
      <c r="AV14" s="20"/>
      <c r="AW14" s="22"/>
    </row>
    <row r="15" spans="1:49" ht="18.75">
      <c r="A15" s="6">
        <v>10</v>
      </c>
      <c r="B15" s="34" t="s">
        <v>19</v>
      </c>
      <c r="C15" s="15">
        <v>300</v>
      </c>
      <c r="D15" s="15">
        <v>600</v>
      </c>
      <c r="E15" s="16">
        <f t="shared" si="0"/>
        <v>20</v>
      </c>
      <c r="F15" s="31"/>
      <c r="G15" s="31"/>
      <c r="H15" s="31"/>
      <c r="I15" s="7"/>
      <c r="J15" s="7"/>
      <c r="K15" s="9"/>
      <c r="L15" s="8">
        <v>300</v>
      </c>
      <c r="M15" s="8">
        <f t="shared" si="11"/>
        <v>300</v>
      </c>
      <c r="N15" s="8">
        <f t="shared" si="11"/>
        <v>600</v>
      </c>
      <c r="O15" s="9">
        <f>E15</f>
        <v>20</v>
      </c>
      <c r="P15" s="27"/>
      <c r="Q15" s="27"/>
      <c r="R15" s="9"/>
      <c r="S15" s="24"/>
      <c r="T15" s="24"/>
      <c r="U15" s="26"/>
      <c r="V15" s="26"/>
      <c r="W15" s="26"/>
      <c r="X15" s="26"/>
      <c r="Y15" s="29"/>
      <c r="Z15" s="29"/>
      <c r="AA15" s="26"/>
      <c r="AB15" s="29"/>
      <c r="AC15" s="28">
        <f aca="true" t="shared" si="12" ref="AC15:AD21">S15+P15+Y15</f>
        <v>0</v>
      </c>
      <c r="AD15" s="28">
        <f t="shared" si="12"/>
        <v>0</v>
      </c>
      <c r="AE15" s="22"/>
      <c r="AF15" s="28">
        <f t="shared" si="2"/>
        <v>300</v>
      </c>
      <c r="AG15" s="28">
        <f t="shared" si="3"/>
        <v>600</v>
      </c>
      <c r="AH15" s="22">
        <f t="shared" si="8"/>
        <v>20</v>
      </c>
      <c r="AI15" s="20"/>
      <c r="AJ15" s="20"/>
      <c r="AK15" s="22"/>
      <c r="AL15" s="28"/>
      <c r="AM15" s="28"/>
      <c r="AN15" s="28"/>
      <c r="AO15" s="22"/>
      <c r="AP15" s="28"/>
      <c r="AQ15" s="28"/>
      <c r="AR15" s="28"/>
      <c r="AS15" s="22"/>
      <c r="AT15" s="20"/>
      <c r="AU15" s="20"/>
      <c r="AV15" s="20"/>
      <c r="AW15" s="22"/>
    </row>
    <row r="16" spans="1:49" ht="18.75">
      <c r="A16" s="6">
        <v>11</v>
      </c>
      <c r="B16" s="34" t="s">
        <v>20</v>
      </c>
      <c r="C16" s="15">
        <v>1300</v>
      </c>
      <c r="D16" s="15">
        <v>3750</v>
      </c>
      <c r="E16" s="16">
        <f>D16/C16*10</f>
        <v>28.846153846153847</v>
      </c>
      <c r="F16" s="31"/>
      <c r="G16" s="31"/>
      <c r="H16" s="31"/>
      <c r="I16" s="7"/>
      <c r="J16" s="7"/>
      <c r="K16" s="9"/>
      <c r="L16" s="8">
        <v>1300</v>
      </c>
      <c r="M16" s="8">
        <f aca="true" t="shared" si="13" ref="M16:N20">C16</f>
        <v>1300</v>
      </c>
      <c r="N16" s="8">
        <f t="shared" si="13"/>
        <v>3750</v>
      </c>
      <c r="O16" s="9">
        <f>N16/M16*10</f>
        <v>28.846153846153847</v>
      </c>
      <c r="P16" s="27"/>
      <c r="Q16" s="27"/>
      <c r="R16" s="9"/>
      <c r="S16" s="24"/>
      <c r="T16" s="24"/>
      <c r="U16" s="26"/>
      <c r="V16" s="26"/>
      <c r="W16" s="26"/>
      <c r="X16" s="26"/>
      <c r="Y16" s="29"/>
      <c r="Z16" s="29"/>
      <c r="AA16" s="26"/>
      <c r="AB16" s="29"/>
      <c r="AC16" s="28">
        <f t="shared" si="12"/>
        <v>0</v>
      </c>
      <c r="AD16" s="28">
        <f t="shared" si="12"/>
        <v>0</v>
      </c>
      <c r="AE16" s="22"/>
      <c r="AF16" s="28">
        <f t="shared" si="2"/>
        <v>1300</v>
      </c>
      <c r="AG16" s="28">
        <f t="shared" si="3"/>
        <v>3750</v>
      </c>
      <c r="AH16" s="22">
        <f t="shared" si="8"/>
        <v>28.846153846153847</v>
      </c>
      <c r="AI16" s="20"/>
      <c r="AJ16" s="20"/>
      <c r="AK16" s="22"/>
      <c r="AL16" s="28"/>
      <c r="AM16" s="28"/>
      <c r="AN16" s="28"/>
      <c r="AO16" s="22"/>
      <c r="AP16" s="28"/>
      <c r="AQ16" s="28"/>
      <c r="AR16" s="28"/>
      <c r="AS16" s="22"/>
      <c r="AT16" s="20"/>
      <c r="AU16" s="20"/>
      <c r="AV16" s="20"/>
      <c r="AW16" s="22"/>
    </row>
    <row r="17" spans="1:49" ht="18.75">
      <c r="A17" s="6">
        <v>12</v>
      </c>
      <c r="B17" s="34" t="s">
        <v>21</v>
      </c>
      <c r="C17" s="15">
        <v>1360</v>
      </c>
      <c r="D17" s="15">
        <v>3672</v>
      </c>
      <c r="E17" s="16">
        <f aca="true" t="shared" si="14" ref="E17:E21">D17/C17*10</f>
        <v>27</v>
      </c>
      <c r="F17" s="31"/>
      <c r="G17" s="31"/>
      <c r="H17" s="31"/>
      <c r="I17" s="7"/>
      <c r="J17" s="7"/>
      <c r="K17" s="9"/>
      <c r="L17" s="8">
        <v>1360</v>
      </c>
      <c r="M17" s="8">
        <f t="shared" si="13"/>
        <v>1360</v>
      </c>
      <c r="N17" s="8">
        <f t="shared" si="13"/>
        <v>3672</v>
      </c>
      <c r="O17" s="9">
        <f t="shared" si="10"/>
        <v>27</v>
      </c>
      <c r="P17" s="27"/>
      <c r="Q17" s="27"/>
      <c r="R17" s="9"/>
      <c r="S17" s="24">
        <v>330</v>
      </c>
      <c r="T17" s="24">
        <v>231</v>
      </c>
      <c r="U17" s="26">
        <f>T17/S17*10</f>
        <v>7</v>
      </c>
      <c r="V17" s="26"/>
      <c r="W17" s="26"/>
      <c r="X17" s="26"/>
      <c r="Y17" s="29"/>
      <c r="Z17" s="29"/>
      <c r="AA17" s="26"/>
      <c r="AB17" s="29">
        <v>330</v>
      </c>
      <c r="AC17" s="28">
        <f t="shared" si="12"/>
        <v>330</v>
      </c>
      <c r="AD17" s="28">
        <f t="shared" si="12"/>
        <v>231</v>
      </c>
      <c r="AE17" s="22">
        <f t="shared" si="7"/>
        <v>7</v>
      </c>
      <c r="AF17" s="28">
        <f t="shared" si="2"/>
        <v>1690</v>
      </c>
      <c r="AG17" s="28">
        <f t="shared" si="3"/>
        <v>3903</v>
      </c>
      <c r="AH17" s="22">
        <f t="shared" si="8"/>
        <v>23.09467455621302</v>
      </c>
      <c r="AI17" s="20"/>
      <c r="AJ17" s="20"/>
      <c r="AK17" s="22"/>
      <c r="AL17" s="28"/>
      <c r="AM17" s="28"/>
      <c r="AN17" s="28"/>
      <c r="AO17" s="22"/>
      <c r="AP17" s="28"/>
      <c r="AQ17" s="28"/>
      <c r="AR17" s="28"/>
      <c r="AS17" s="22"/>
      <c r="AT17" s="20"/>
      <c r="AU17" s="20"/>
      <c r="AV17" s="20"/>
      <c r="AW17" s="22"/>
    </row>
    <row r="18" spans="1:49" ht="18.75">
      <c r="A18" s="6">
        <v>13</v>
      </c>
      <c r="B18" s="34" t="s">
        <v>22</v>
      </c>
      <c r="C18" s="15">
        <v>100</v>
      </c>
      <c r="D18" s="15">
        <v>170</v>
      </c>
      <c r="E18" s="16">
        <f t="shared" si="14"/>
        <v>17</v>
      </c>
      <c r="F18" s="31"/>
      <c r="G18" s="31"/>
      <c r="H18" s="31"/>
      <c r="I18" s="7"/>
      <c r="J18" s="7"/>
      <c r="K18" s="9"/>
      <c r="L18" s="8">
        <v>100</v>
      </c>
      <c r="M18" s="8">
        <f t="shared" si="13"/>
        <v>100</v>
      </c>
      <c r="N18" s="8">
        <f t="shared" si="13"/>
        <v>170</v>
      </c>
      <c r="O18" s="9">
        <f t="shared" si="10"/>
        <v>17</v>
      </c>
      <c r="P18" s="27"/>
      <c r="Q18" s="27"/>
      <c r="R18" s="9"/>
      <c r="S18" s="24">
        <v>280</v>
      </c>
      <c r="T18" s="24">
        <v>90</v>
      </c>
      <c r="U18" s="26">
        <f>T18/S18*10</f>
        <v>3.2142857142857144</v>
      </c>
      <c r="V18" s="26"/>
      <c r="W18" s="26"/>
      <c r="X18" s="26"/>
      <c r="Y18" s="29">
        <v>60</v>
      </c>
      <c r="Z18" s="29">
        <v>18</v>
      </c>
      <c r="AA18" s="26">
        <f>Z18/Y18*10</f>
        <v>3</v>
      </c>
      <c r="AB18" s="28">
        <v>340</v>
      </c>
      <c r="AC18" s="28">
        <f t="shared" si="12"/>
        <v>340</v>
      </c>
      <c r="AD18" s="28">
        <f t="shared" si="12"/>
        <v>108</v>
      </c>
      <c r="AE18" s="22">
        <f t="shared" si="7"/>
        <v>3.176470588235294</v>
      </c>
      <c r="AF18" s="28">
        <f t="shared" si="2"/>
        <v>440</v>
      </c>
      <c r="AG18" s="28">
        <f t="shared" si="3"/>
        <v>278</v>
      </c>
      <c r="AH18" s="22">
        <f t="shared" si="8"/>
        <v>6.318181818181818</v>
      </c>
      <c r="AI18" s="20"/>
      <c r="AJ18" s="20"/>
      <c r="AK18" s="22"/>
      <c r="AL18" s="28"/>
      <c r="AM18" s="28"/>
      <c r="AN18" s="28"/>
      <c r="AO18" s="22"/>
      <c r="AP18" s="28"/>
      <c r="AQ18" s="28"/>
      <c r="AR18" s="28"/>
      <c r="AS18" s="22"/>
      <c r="AT18" s="20"/>
      <c r="AU18" s="20"/>
      <c r="AV18" s="20"/>
      <c r="AW18" s="22"/>
    </row>
    <row r="19" spans="1:49" ht="18.75">
      <c r="A19" s="6">
        <v>14</v>
      </c>
      <c r="B19" s="34" t="s">
        <v>25</v>
      </c>
      <c r="C19" s="15">
        <v>500</v>
      </c>
      <c r="D19" s="15">
        <v>2002</v>
      </c>
      <c r="E19" s="16">
        <f t="shared" si="14"/>
        <v>40.03999999999999</v>
      </c>
      <c r="F19" s="31"/>
      <c r="G19" s="31"/>
      <c r="H19" s="31"/>
      <c r="I19" s="7"/>
      <c r="J19" s="7"/>
      <c r="K19" s="9"/>
      <c r="L19" s="8">
        <v>500</v>
      </c>
      <c r="M19" s="8">
        <f t="shared" si="13"/>
        <v>500</v>
      </c>
      <c r="N19" s="8">
        <f t="shared" si="13"/>
        <v>2002</v>
      </c>
      <c r="O19" s="9">
        <f t="shared" si="10"/>
        <v>40.03999999999999</v>
      </c>
      <c r="P19" s="27"/>
      <c r="Q19" s="27"/>
      <c r="R19" s="9"/>
      <c r="S19" s="24"/>
      <c r="T19" s="24"/>
      <c r="U19" s="26"/>
      <c r="V19" s="26"/>
      <c r="W19" s="26"/>
      <c r="X19" s="26"/>
      <c r="Y19" s="29"/>
      <c r="Z19" s="29"/>
      <c r="AA19" s="26"/>
      <c r="AB19" s="28"/>
      <c r="AC19" s="28">
        <f t="shared" si="12"/>
        <v>0</v>
      </c>
      <c r="AD19" s="28">
        <f t="shared" si="12"/>
        <v>0</v>
      </c>
      <c r="AE19" s="22"/>
      <c r="AF19" s="28">
        <f t="shared" si="2"/>
        <v>500</v>
      </c>
      <c r="AG19" s="28">
        <f t="shared" si="3"/>
        <v>2002</v>
      </c>
      <c r="AH19" s="22">
        <f t="shared" si="8"/>
        <v>40.03999999999999</v>
      </c>
      <c r="AI19" s="20"/>
      <c r="AJ19" s="20"/>
      <c r="AK19" s="22"/>
      <c r="AL19" s="28"/>
      <c r="AM19" s="28"/>
      <c r="AN19" s="28"/>
      <c r="AO19" s="22"/>
      <c r="AP19" s="28"/>
      <c r="AQ19" s="28"/>
      <c r="AR19" s="28"/>
      <c r="AS19" s="22"/>
      <c r="AT19" s="20"/>
      <c r="AU19" s="20"/>
      <c r="AV19" s="20"/>
      <c r="AW19" s="22"/>
    </row>
    <row r="20" spans="1:49" ht="18.75">
      <c r="A20" s="6">
        <v>15</v>
      </c>
      <c r="B20" s="34" t="s">
        <v>26</v>
      </c>
      <c r="C20" s="15">
        <v>800</v>
      </c>
      <c r="D20" s="15">
        <v>1600</v>
      </c>
      <c r="E20" s="16">
        <f t="shared" si="14"/>
        <v>20</v>
      </c>
      <c r="F20" s="31"/>
      <c r="G20" s="31"/>
      <c r="H20" s="31"/>
      <c r="I20" s="7"/>
      <c r="J20" s="7"/>
      <c r="K20" s="9"/>
      <c r="L20" s="8">
        <v>800</v>
      </c>
      <c r="M20" s="8">
        <f t="shared" si="13"/>
        <v>800</v>
      </c>
      <c r="N20" s="8">
        <f t="shared" si="13"/>
        <v>1600</v>
      </c>
      <c r="O20" s="9">
        <f t="shared" si="10"/>
        <v>20</v>
      </c>
      <c r="P20" s="27"/>
      <c r="Q20" s="27"/>
      <c r="R20" s="9"/>
      <c r="S20" s="24"/>
      <c r="T20" s="24"/>
      <c r="U20" s="26"/>
      <c r="V20" s="26"/>
      <c r="W20" s="26"/>
      <c r="X20" s="26"/>
      <c r="Y20" s="29"/>
      <c r="Z20" s="29"/>
      <c r="AA20" s="26"/>
      <c r="AB20" s="28"/>
      <c r="AC20" s="28">
        <f t="shared" si="12"/>
        <v>0</v>
      </c>
      <c r="AD20" s="28">
        <f t="shared" si="12"/>
        <v>0</v>
      </c>
      <c r="AE20" s="22"/>
      <c r="AF20" s="28">
        <f t="shared" si="2"/>
        <v>800</v>
      </c>
      <c r="AG20" s="28">
        <f t="shared" si="3"/>
        <v>1600</v>
      </c>
      <c r="AH20" s="22">
        <f t="shared" si="8"/>
        <v>20</v>
      </c>
      <c r="AI20" s="20"/>
      <c r="AJ20" s="20"/>
      <c r="AK20" s="22"/>
      <c r="AL20" s="28"/>
      <c r="AM20" s="28"/>
      <c r="AN20" s="28"/>
      <c r="AO20" s="22"/>
      <c r="AP20" s="28"/>
      <c r="AQ20" s="28"/>
      <c r="AR20" s="28"/>
      <c r="AS20" s="22"/>
      <c r="AT20" s="20"/>
      <c r="AU20" s="20"/>
      <c r="AV20" s="20"/>
      <c r="AW20" s="22"/>
    </row>
    <row r="21" spans="1:49" ht="18.75">
      <c r="A21" s="6">
        <v>16</v>
      </c>
      <c r="B21" s="34" t="s">
        <v>23</v>
      </c>
      <c r="C21" s="15">
        <v>575</v>
      </c>
      <c r="D21" s="15">
        <v>595</v>
      </c>
      <c r="E21" s="16">
        <f t="shared" si="14"/>
        <v>10.347826086956522</v>
      </c>
      <c r="F21" s="31"/>
      <c r="G21" s="31"/>
      <c r="H21" s="31"/>
      <c r="I21" s="7"/>
      <c r="J21" s="7"/>
      <c r="K21" s="9"/>
      <c r="L21" s="8">
        <v>575</v>
      </c>
      <c r="M21" s="8">
        <f>C21</f>
        <v>575</v>
      </c>
      <c r="N21" s="8">
        <f>D21</f>
        <v>595</v>
      </c>
      <c r="O21" s="9">
        <f>E21</f>
        <v>10.347826086956522</v>
      </c>
      <c r="P21" s="27"/>
      <c r="Q21" s="27"/>
      <c r="R21" s="9"/>
      <c r="S21" s="24">
        <v>60</v>
      </c>
      <c r="T21" s="24">
        <v>26</v>
      </c>
      <c r="U21" s="26">
        <f>T21/S21*10</f>
        <v>4.333333333333334</v>
      </c>
      <c r="V21" s="26"/>
      <c r="W21" s="26"/>
      <c r="X21" s="26"/>
      <c r="Y21" s="29"/>
      <c r="Z21" s="29"/>
      <c r="AA21" s="26"/>
      <c r="AB21" s="28">
        <v>60</v>
      </c>
      <c r="AC21" s="28">
        <f t="shared" si="12"/>
        <v>60</v>
      </c>
      <c r="AD21" s="28">
        <f t="shared" si="12"/>
        <v>26</v>
      </c>
      <c r="AE21" s="22">
        <f t="shared" si="7"/>
        <v>4.333333333333334</v>
      </c>
      <c r="AF21" s="28">
        <f t="shared" si="2"/>
        <v>635</v>
      </c>
      <c r="AG21" s="28">
        <f t="shared" si="3"/>
        <v>621</v>
      </c>
      <c r="AH21" s="22">
        <f t="shared" si="8"/>
        <v>9.779527559055119</v>
      </c>
      <c r="AI21" s="20"/>
      <c r="AJ21" s="20"/>
      <c r="AK21" s="22"/>
      <c r="AL21" s="28"/>
      <c r="AM21" s="28"/>
      <c r="AN21" s="28"/>
      <c r="AO21" s="22"/>
      <c r="AP21" s="28"/>
      <c r="AQ21" s="28"/>
      <c r="AR21" s="28"/>
      <c r="AS21" s="22"/>
      <c r="AT21" s="20"/>
      <c r="AU21" s="20"/>
      <c r="AV21" s="20"/>
      <c r="AW21" s="22"/>
    </row>
    <row r="22" spans="1:49" s="3" customFormat="1" ht="18.75">
      <c r="A22" s="10"/>
      <c r="B22" s="35" t="s">
        <v>7</v>
      </c>
      <c r="C22" s="18">
        <f>SUM(C6:C21)</f>
        <v>35271</v>
      </c>
      <c r="D22" s="18">
        <f>SUM(D6:D21)</f>
        <v>87805</v>
      </c>
      <c r="E22" s="16">
        <f>D22/C22*10</f>
        <v>24.894389158231974</v>
      </c>
      <c r="F22" s="31"/>
      <c r="G22" s="31"/>
      <c r="H22" s="31"/>
      <c r="I22" s="11">
        <f>I8</f>
        <v>63</v>
      </c>
      <c r="J22" s="11">
        <f>J8</f>
        <v>120</v>
      </c>
      <c r="K22" s="12">
        <f>J22/I22*10</f>
        <v>19.047619047619047</v>
      </c>
      <c r="L22" s="4">
        <f>SUM(L6:L21)</f>
        <v>35334</v>
      </c>
      <c r="M22" s="13">
        <f>SUM(M6:M21)</f>
        <v>35334</v>
      </c>
      <c r="N22" s="13">
        <f>SUM(N6:N21)</f>
        <v>87925</v>
      </c>
      <c r="O22" s="12">
        <f>N22/M22*10</f>
        <v>24.883964453500877</v>
      </c>
      <c r="P22" s="13">
        <f>SUM(P6:P21)</f>
        <v>1490</v>
      </c>
      <c r="Q22" s="13">
        <f>SUM(Q6:Q21)</f>
        <v>591</v>
      </c>
      <c r="R22" s="12">
        <f>Q22/P22*10</f>
        <v>3.9664429530201346</v>
      </c>
      <c r="S22" s="21">
        <f>SUM(S6:S21)</f>
        <v>8190</v>
      </c>
      <c r="T22" s="21">
        <f>SUM(T6:T21)</f>
        <v>4017</v>
      </c>
      <c r="U22" s="23">
        <f>T22/S22*10</f>
        <v>4.904761904761904</v>
      </c>
      <c r="V22" s="25">
        <v>300</v>
      </c>
      <c r="W22" s="25">
        <v>210</v>
      </c>
      <c r="X22" s="23">
        <f>W22/V22*10</f>
        <v>7</v>
      </c>
      <c r="Y22" s="25">
        <f>SUM(Y6:Y21)</f>
        <v>4456</v>
      </c>
      <c r="Z22" s="25">
        <f>SUM(Z6:Z21)</f>
        <v>2004</v>
      </c>
      <c r="AA22" s="23">
        <f>Z22/Y22*10</f>
        <v>4.497307001795332</v>
      </c>
      <c r="AB22" s="25">
        <f>SUM(AB6:AB21)</f>
        <v>16659</v>
      </c>
      <c r="AC22" s="25">
        <f>SUM(AC6:AC21)</f>
        <v>14436</v>
      </c>
      <c r="AD22" s="25">
        <f>SUM(AD6:AD21)</f>
        <v>6822</v>
      </c>
      <c r="AE22" s="23">
        <f>AD22/AC22*10</f>
        <v>4.725685785536159</v>
      </c>
      <c r="AF22" s="25">
        <f>SUM(AF6:AF21)</f>
        <v>49770</v>
      </c>
      <c r="AG22" s="21">
        <f>SUM(AG6:AG21)</f>
        <v>94747</v>
      </c>
      <c r="AH22" s="22">
        <f>AG22/AF22*10</f>
        <v>19.036970062286517</v>
      </c>
      <c r="AI22" s="21">
        <f>SUM(AI6:AI21)</f>
        <v>888</v>
      </c>
      <c r="AJ22" s="21">
        <f>SUM(AJ6:AJ21)</f>
        <v>255</v>
      </c>
      <c r="AK22" s="23">
        <f>AJ22/AI22*10</f>
        <v>2.871621621621622</v>
      </c>
      <c r="AL22" s="25">
        <f>SUM(AL6:AL21)</f>
        <v>3578</v>
      </c>
      <c r="AM22" s="25">
        <f>SUM(AM6:AM21)</f>
        <v>704</v>
      </c>
      <c r="AN22" s="25">
        <f>SUM(AN6:AN21)</f>
        <v>312</v>
      </c>
      <c r="AO22" s="23">
        <f>AN22/AM22*10</f>
        <v>4.431818181818182</v>
      </c>
      <c r="AP22" s="25">
        <f>SUM(AP6:AP21)</f>
        <v>2218</v>
      </c>
      <c r="AQ22" s="25">
        <f>SUM(AQ6:AQ21)</f>
        <v>919</v>
      </c>
      <c r="AR22" s="25">
        <f>SUM(AR6:AR21)</f>
        <v>396</v>
      </c>
      <c r="AS22" s="23">
        <f>AR22/AQ22*10</f>
        <v>4.309031556039173</v>
      </c>
      <c r="AT22" s="21">
        <f>SUM(AT6:AT21)</f>
        <v>7997</v>
      </c>
      <c r="AU22" s="21">
        <f>SUM(AU6:AU21)</f>
        <v>1864</v>
      </c>
      <c r="AV22" s="21">
        <f>SUM(AV6:AV21)</f>
        <v>629</v>
      </c>
      <c r="AW22" s="23">
        <f>AV22/AU22*10</f>
        <v>3.374463519313305</v>
      </c>
    </row>
    <row r="23" spans="1:49" s="3" customFormat="1" ht="18.75">
      <c r="A23" s="10"/>
      <c r="B23" s="33" t="s">
        <v>8</v>
      </c>
      <c r="C23" s="19">
        <v>29612</v>
      </c>
      <c r="D23" s="19">
        <v>65125</v>
      </c>
      <c r="E23" s="16">
        <f>D23/C23*10</f>
        <v>21.992773200054035</v>
      </c>
      <c r="F23" s="37">
        <v>100</v>
      </c>
      <c r="G23" s="37">
        <v>80</v>
      </c>
      <c r="H23" s="16">
        <f>G23/F23*10</f>
        <v>8</v>
      </c>
      <c r="I23" s="4"/>
      <c r="J23" s="4"/>
      <c r="K23" s="12"/>
      <c r="L23" s="13">
        <v>29712</v>
      </c>
      <c r="M23" s="13">
        <f>C23+F23</f>
        <v>29712</v>
      </c>
      <c r="N23" s="13">
        <f>D23+G23</f>
        <v>65205</v>
      </c>
      <c r="O23" s="12">
        <f>N23/M23*10</f>
        <v>21.945678513731824</v>
      </c>
      <c r="P23" s="13">
        <v>2664</v>
      </c>
      <c r="Q23" s="13">
        <v>1084</v>
      </c>
      <c r="R23" s="13">
        <f>Q23/P23*10</f>
        <v>4.069069069069069</v>
      </c>
      <c r="S23" s="21">
        <v>6803</v>
      </c>
      <c r="T23" s="21">
        <v>3354</v>
      </c>
      <c r="U23" s="23">
        <f>T23/S23*10</f>
        <v>4.930177862707629</v>
      </c>
      <c r="V23" s="25"/>
      <c r="W23" s="25"/>
      <c r="X23" s="23"/>
      <c r="Y23" s="25">
        <v>600</v>
      </c>
      <c r="Z23" s="25">
        <v>150</v>
      </c>
      <c r="AA23" s="23">
        <f>Z23/Y23*10</f>
        <v>2.5</v>
      </c>
      <c r="AB23" s="25">
        <v>11342</v>
      </c>
      <c r="AC23" s="25">
        <f>P23+S23+V23+Y23</f>
        <v>10067</v>
      </c>
      <c r="AD23" s="25">
        <f>Q23+T23+W23+Z23</f>
        <v>4588</v>
      </c>
      <c r="AE23" s="23">
        <f>AD23/AC23*10</f>
        <v>4.557464984603159</v>
      </c>
      <c r="AF23" s="25">
        <f>M23+AC23</f>
        <v>39779</v>
      </c>
      <c r="AG23" s="25">
        <f>N23+AD23</f>
        <v>69793</v>
      </c>
      <c r="AH23" s="22">
        <f t="shared" si="8"/>
        <v>17.54518715905377</v>
      </c>
      <c r="AI23" s="21">
        <v>395</v>
      </c>
      <c r="AJ23" s="21">
        <v>229</v>
      </c>
      <c r="AK23" s="23">
        <f>AJ23/AI23*10</f>
        <v>5.7974683544303796</v>
      </c>
      <c r="AL23" s="25">
        <v>100</v>
      </c>
      <c r="AM23" s="25"/>
      <c r="AN23" s="25"/>
      <c r="AO23" s="23"/>
      <c r="AP23" s="25">
        <v>365</v>
      </c>
      <c r="AQ23" s="25"/>
      <c r="AR23" s="25"/>
      <c r="AS23" s="23"/>
      <c r="AT23" s="21">
        <v>1130</v>
      </c>
      <c r="AU23" s="21">
        <f>AI23</f>
        <v>395</v>
      </c>
      <c r="AV23" s="21">
        <f>AJ23</f>
        <v>229</v>
      </c>
      <c r="AW23" s="23">
        <f>AV23/AU23*10</f>
        <v>5.7974683544303796</v>
      </c>
    </row>
    <row r="24" spans="1:49" s="3" customFormat="1" ht="18.75">
      <c r="A24" s="10"/>
      <c r="B24" s="33" t="s">
        <v>9</v>
      </c>
      <c r="C24" s="18">
        <f>C22+C23</f>
        <v>64883</v>
      </c>
      <c r="D24" s="18">
        <f>D22+D23</f>
        <v>152930</v>
      </c>
      <c r="E24" s="16">
        <f>D24/C24*10</f>
        <v>23.57011852103016</v>
      </c>
      <c r="F24" s="37">
        <v>100</v>
      </c>
      <c r="G24" s="37">
        <v>80</v>
      </c>
      <c r="H24" s="31">
        <f>G24/F24*10</f>
        <v>8</v>
      </c>
      <c r="I24" s="11">
        <f>I22</f>
        <v>63</v>
      </c>
      <c r="J24" s="11">
        <f>J22</f>
        <v>120</v>
      </c>
      <c r="K24" s="12">
        <f>J24/I24*10</f>
        <v>19.047619047619047</v>
      </c>
      <c r="L24" s="13">
        <f>L22+L23</f>
        <v>65046</v>
      </c>
      <c r="M24" s="13">
        <f>SUM(M22:M23)</f>
        <v>65046</v>
      </c>
      <c r="N24" s="13">
        <f>SUM(N22:N23)</f>
        <v>153130</v>
      </c>
      <c r="O24" s="12">
        <f>N24/M24*10</f>
        <v>23.541801186852382</v>
      </c>
      <c r="P24" s="13">
        <f>P23+P22</f>
        <v>4154</v>
      </c>
      <c r="Q24" s="13">
        <f>Q23+Q22</f>
        <v>1675</v>
      </c>
      <c r="R24" s="12">
        <f>Q24/P24*10</f>
        <v>4.032258064516129</v>
      </c>
      <c r="S24" s="21">
        <f>S22+S23</f>
        <v>14993</v>
      </c>
      <c r="T24" s="21">
        <f>T22+T23</f>
        <v>7371</v>
      </c>
      <c r="U24" s="23">
        <f>T24/S24*10</f>
        <v>4.916294270659641</v>
      </c>
      <c r="V24" s="25">
        <v>300</v>
      </c>
      <c r="W24" s="25">
        <v>210</v>
      </c>
      <c r="X24" s="23">
        <f>W24/V24*10</f>
        <v>7</v>
      </c>
      <c r="Y24" s="25">
        <f>Y22+Y23</f>
        <v>5056</v>
      </c>
      <c r="Z24" s="25">
        <f>Z22+Z23</f>
        <v>2154</v>
      </c>
      <c r="AA24" s="23">
        <f>Z24/Y24*10</f>
        <v>4.260284810126582</v>
      </c>
      <c r="AB24" s="25">
        <v>26061</v>
      </c>
      <c r="AC24" s="25">
        <f>AC22+AC23</f>
        <v>24503</v>
      </c>
      <c r="AD24" s="25">
        <f>AD22+AD23</f>
        <v>11410</v>
      </c>
      <c r="AE24" s="23">
        <f>AD24/AC24*10</f>
        <v>4.6565726645716845</v>
      </c>
      <c r="AF24" s="25">
        <f>AF22+AF23</f>
        <v>89549</v>
      </c>
      <c r="AG24" s="25">
        <f>AG22+AG23</f>
        <v>164540</v>
      </c>
      <c r="AH24" s="22">
        <f t="shared" si="8"/>
        <v>18.374297870439648</v>
      </c>
      <c r="AI24" s="21">
        <f>AI22+AI23</f>
        <v>1283</v>
      </c>
      <c r="AJ24" s="21">
        <f>AJ22+AJ23</f>
        <v>484</v>
      </c>
      <c r="AK24" s="23">
        <f>AJ24/AI24*10</f>
        <v>3.7724084177708495</v>
      </c>
      <c r="AL24" s="25">
        <f>AL22+AL23</f>
        <v>3678</v>
      </c>
      <c r="AM24" s="25">
        <f>AM22+AM23</f>
        <v>704</v>
      </c>
      <c r="AN24" s="25">
        <f>AN22+AN23</f>
        <v>312</v>
      </c>
      <c r="AO24" s="23">
        <f>AN24/AM24*10</f>
        <v>4.431818181818182</v>
      </c>
      <c r="AP24" s="25">
        <f>AP22+AP23</f>
        <v>2583</v>
      </c>
      <c r="AQ24" s="25">
        <f>AQ22+AQ23</f>
        <v>919</v>
      </c>
      <c r="AR24" s="25">
        <f>AR22+AR23</f>
        <v>396</v>
      </c>
      <c r="AS24" s="23">
        <f>AR24/AQ24*10</f>
        <v>4.309031556039173</v>
      </c>
      <c r="AT24" s="21">
        <v>9157</v>
      </c>
      <c r="AU24" s="21">
        <f>AU22+AU23</f>
        <v>2259</v>
      </c>
      <c r="AV24" s="21">
        <f>AV22+AV23</f>
        <v>858</v>
      </c>
      <c r="AW24" s="23">
        <f>AV24/AU24*10</f>
        <v>3.798140770252324</v>
      </c>
    </row>
    <row r="25" s="3" customFormat="1" ht="15"/>
    <row r="26" spans="1:12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3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9" ht="15">
      <c r="A28" s="39"/>
      <c r="B28" s="39"/>
      <c r="C28" s="2"/>
      <c r="D28" s="2"/>
      <c r="E28" s="2"/>
      <c r="F28" s="30"/>
      <c r="G28" s="30"/>
      <c r="H28" s="30"/>
      <c r="I28" s="2"/>
    </row>
    <row r="29" spans="3:8" ht="15">
      <c r="C29" s="39"/>
      <c r="D29" s="39"/>
      <c r="E29" s="39"/>
      <c r="F29" s="39"/>
      <c r="G29" s="39"/>
      <c r="H29" s="39"/>
    </row>
    <row r="42" spans="12:13" ht="15">
      <c r="L42" s="38"/>
      <c r="M42" s="38"/>
    </row>
    <row r="43" spans="12:13" ht="15">
      <c r="L43" s="38"/>
      <c r="M43" s="38"/>
    </row>
  </sheetData>
  <mergeCells count="21">
    <mergeCell ref="AI4:AK4"/>
    <mergeCell ref="AT4:AW4"/>
    <mergeCell ref="A3:T3"/>
    <mergeCell ref="C4:E4"/>
    <mergeCell ref="I4:K4"/>
    <mergeCell ref="L4:O4"/>
    <mergeCell ref="S4:U4"/>
    <mergeCell ref="AF4:AH4"/>
    <mergeCell ref="P4:R4"/>
    <mergeCell ref="AB4:AE4"/>
    <mergeCell ref="F4:H4"/>
    <mergeCell ref="Y4:AA4"/>
    <mergeCell ref="B4:B5"/>
    <mergeCell ref="V4:X4"/>
    <mergeCell ref="AP4:AS4"/>
    <mergeCell ref="AL4:AO4"/>
    <mergeCell ref="C29:H29"/>
    <mergeCell ref="A4:A5"/>
    <mergeCell ref="A28:B28"/>
    <mergeCell ref="A26:L26"/>
    <mergeCell ref="A27:M27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SpecSH2</cp:lastModifiedBy>
  <cp:lastPrinted>2018-08-30T07:47:05Z</cp:lastPrinted>
  <dcterms:created xsi:type="dcterms:W3CDTF">2012-07-11T10:51:47Z</dcterms:created>
  <dcterms:modified xsi:type="dcterms:W3CDTF">2018-08-30T07:47:10Z</dcterms:modified>
  <cp:category/>
  <cp:version/>
  <cp:contentType/>
  <cp:contentStatus/>
</cp:coreProperties>
</file>